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807" activeTab="0"/>
  </bookViews>
  <sheets>
    <sheet name="契約分20240119" sheetId="1" r:id="rId1"/>
    <sheet name="契約分　見本20240401" sheetId="2" r:id="rId2"/>
    <sheet name="契約外20240401" sheetId="3" r:id="rId3"/>
    <sheet name="契約外　見本20240401" sheetId="4" r:id="rId4"/>
  </sheets>
  <definedNames>
    <definedName name="_xlfn.IFERROR" hidden="1">#NAME?</definedName>
    <definedName name="_xlnm.Print_Area" localSheetId="3">'契約外　見本20240401'!$A$1:$K$35</definedName>
    <definedName name="_xlnm.Print_Area" localSheetId="2">'契約外20240401'!$A$1:$K$35</definedName>
    <definedName name="_xlnm.Print_Area" localSheetId="1">'契約分　見本20240401'!$A$1:$H$33</definedName>
    <definedName name="_xlnm.Print_Area" localSheetId="0">'契約分20240119'!$A$1:$H$33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1" authorId="0">
      <text>
        <r>
          <rPr>
            <b/>
            <sz val="9"/>
            <rFont val="MS P ゴシック"/>
            <family val="3"/>
          </rPr>
          <t>※入力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21" authorId="0">
      <text>
        <r>
          <rPr>
            <b/>
            <sz val="9"/>
            <rFont val="MS P ゴシック"/>
            <family val="3"/>
          </rPr>
          <t>入力</t>
        </r>
      </text>
    </comment>
    <comment ref="E14" authorId="0">
      <text>
        <r>
          <rPr>
            <b/>
            <sz val="9"/>
            <rFont val="MS P ゴシック"/>
            <family val="3"/>
          </rPr>
          <t>入力</t>
        </r>
      </text>
    </comment>
    <comment ref="E15" authorId="0">
      <text>
        <r>
          <rPr>
            <b/>
            <sz val="9"/>
            <rFont val="MS P ゴシック"/>
            <family val="3"/>
          </rPr>
          <t>入力</t>
        </r>
      </text>
    </comment>
    <comment ref="E18" authorId="0">
      <text>
        <r>
          <rPr>
            <b/>
            <sz val="9"/>
            <rFont val="MS P ゴシック"/>
            <family val="3"/>
          </rPr>
          <t>入力</t>
        </r>
      </text>
    </comment>
    <comment ref="E19" authorId="0">
      <text>
        <r>
          <rPr>
            <b/>
            <sz val="9"/>
            <rFont val="MS P ゴシック"/>
            <family val="3"/>
          </rPr>
          <t>入力</t>
        </r>
      </text>
    </comment>
    <comment ref="C31" authorId="0">
      <text>
        <r>
          <rPr>
            <b/>
            <sz val="9"/>
            <rFont val="MS P ゴシック"/>
            <family val="3"/>
          </rPr>
          <t>カタカナ記入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33" authorId="0">
      <text>
        <r>
          <rPr>
            <b/>
            <sz val="9"/>
            <rFont val="MS P ゴシック"/>
            <family val="3"/>
          </rPr>
          <t>カタカナ記入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<sst xmlns="http://schemas.openxmlformats.org/spreadsheetml/2006/main" count="223" uniqueCount="106">
  <si>
    <t>注 　文 　金 　残 　高</t>
  </si>
  <si>
    <t>摘　　　　　　　　　　 要</t>
  </si>
  <si>
    <t>注文金額</t>
  </si>
  <si>
    <t>数量</t>
  </si>
  <si>
    <t>単位</t>
  </si>
  <si>
    <t>単価</t>
  </si>
  <si>
    <t>金額</t>
  </si>
  <si>
    <t>今回出来高</t>
  </si>
  <si>
    <t>工事名</t>
  </si>
  <si>
    <t>注文番号</t>
  </si>
  <si>
    <t>工事種別</t>
  </si>
  <si>
    <t>登録番号</t>
  </si>
  <si>
    <t>変更増減額</t>
  </si>
  <si>
    <t>改定金額</t>
  </si>
  <si>
    <t>消費税（10％）</t>
  </si>
  <si>
    <t>今回請求金額（税込）</t>
  </si>
  <si>
    <t>今回請求金額(税抜)</t>
  </si>
  <si>
    <t>A</t>
  </si>
  <si>
    <t>※最終注文金額(税抜)</t>
  </si>
  <si>
    <t>請求累計金額</t>
  </si>
  <si>
    <t>前回迄受領金額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</si>
  <si>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</si>
  <si>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</si>
  <si>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</si>
  <si>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</si>
  <si>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</si>
  <si>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</si>
  <si>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</si>
  <si>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</si>
  <si>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</si>
  <si>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A+B</t>
  </si>
  <si>
    <t>D-E</t>
  </si>
  <si>
    <t>≪注意事項≫</t>
  </si>
  <si>
    <t>　　請　求　書　（契約分)</t>
  </si>
  <si>
    <t>晃陽建設株式会社　御中</t>
  </si>
  <si>
    <t>差引今回出来高</t>
  </si>
  <si>
    <t>K</t>
  </si>
  <si>
    <t>G*10％</t>
  </si>
  <si>
    <t>G+H</t>
  </si>
  <si>
    <t>E+G</t>
  </si>
  <si>
    <t>C-J</t>
  </si>
  <si>
    <t>(仮称)○○〇〇〇〇
新築工事</t>
  </si>
  <si>
    <t>〇〇工事</t>
  </si>
  <si>
    <t>※増減時のみ記入</t>
  </si>
  <si>
    <r>
      <t>※</t>
    </r>
    <r>
      <rPr>
        <u val="single"/>
        <sz val="9"/>
        <rFont val="ＭＳ Ｐ明朝"/>
        <family val="1"/>
      </rPr>
      <t>弊社現場担当</t>
    </r>
    <r>
      <rPr>
        <sz val="9"/>
        <rFont val="ＭＳ Ｐ明朝"/>
        <family val="1"/>
      </rPr>
      <t>とご確認の上、ご記入下さい</t>
    </r>
  </si>
  <si>
    <r>
      <t>※ご不明の場合は、</t>
    </r>
    <r>
      <rPr>
        <u val="single"/>
        <sz val="9"/>
        <rFont val="ＭＳ Ｐ明朝"/>
        <family val="1"/>
      </rPr>
      <t>弊社事務へ</t>
    </r>
    <r>
      <rPr>
        <sz val="9"/>
        <rFont val="ＭＳ Ｐ明朝"/>
        <family val="1"/>
      </rPr>
      <t>ご連絡下さい</t>
    </r>
  </si>
  <si>
    <t>％</t>
  </si>
  <si>
    <t>※今回請求金額＝100万以上→F×90％
※今回請求金額＝100万未満→F×100％
※四捨五入</t>
  </si>
  <si>
    <t>≪計算≫</t>
  </si>
  <si>
    <t>日付</t>
  </si>
  <si>
    <t>品名</t>
  </si>
  <si>
    <t>税率</t>
  </si>
  <si>
    <t>備考</t>
  </si>
  <si>
    <t>非</t>
  </si>
  <si>
    <t>今回請求金額（　税込　）</t>
  </si>
  <si>
    <t>※次月参考（税抜)</t>
  </si>
  <si>
    <t>請求金額</t>
  </si>
  <si>
    <t>請求者(住所・会社名・代表名・印)</t>
  </si>
  <si>
    <t>※注文書通りに記載</t>
  </si>
  <si>
    <t>廃ﾌﾟﾗ</t>
  </si>
  <si>
    <t>ｋｇ</t>
  </si>
  <si>
    <t>産廃税</t>
  </si>
  <si>
    <t>t</t>
  </si>
  <si>
    <t>0.01</t>
  </si>
  <si>
    <t>【支払条件：末締/原本翌10日必着(PDFﾒｰﾙ可)/翌々5日支払】</t>
  </si>
  <si>
    <t>日付
(西暦)</t>
  </si>
  <si>
    <t>下記の通り請求致します。</t>
  </si>
  <si>
    <t>担当者</t>
  </si>
  <si>
    <t>〇〇　　　様</t>
  </si>
  <si>
    <t>銀行名</t>
  </si>
  <si>
    <t>種目</t>
  </si>
  <si>
    <t>口座名義</t>
  </si>
  <si>
    <t>支店名</t>
  </si>
  <si>
    <t>普通　・　当座</t>
  </si>
  <si>
    <t>番号</t>
  </si>
  <si>
    <t>担当：</t>
  </si>
  <si>
    <t>担当：</t>
  </si>
  <si>
    <t>　　請　求　書　（契約外)</t>
  </si>
  <si>
    <t>工事
種別</t>
  </si>
  <si>
    <t>TEL･FAX</t>
  </si>
  <si>
    <r>
      <t>振 込 口 座　</t>
    </r>
    <r>
      <rPr>
        <b/>
        <sz val="9"/>
        <rFont val="ＭＳ Ｐ明朝"/>
        <family val="1"/>
      </rPr>
      <t>　※口座名義はカタカナでご記入下さい。</t>
    </r>
  </si>
  <si>
    <t>消費税（　10％　）</t>
  </si>
  <si>
    <t>〇〇銀行</t>
  </si>
  <si>
    <t>○○支店</t>
  </si>
  <si>
    <t>×××××××</t>
  </si>
  <si>
    <t>××××（カ</t>
  </si>
  <si>
    <t>　〇〇市○○1-1-1</t>
  </si>
  <si>
    <t>　〇〇株式会社</t>
  </si>
  <si>
    <t>　代表取締役　〇〇　〇〇</t>
  </si>
  <si>
    <t>　〇〇</t>
  </si>
  <si>
    <t>　096～　　　　　・　096～</t>
  </si>
  <si>
    <t>〒　〇〇〇-〇〇〇〇</t>
  </si>
  <si>
    <t>T×××××××××××</t>
  </si>
  <si>
    <t>税抜金額</t>
  </si>
  <si>
    <t>消費税</t>
  </si>
  <si>
    <t>計</t>
  </si>
  <si>
    <t>TEL
FAX</t>
  </si>
  <si>
    <t>31××××</t>
  </si>
  <si>
    <t>消費税（　　　　　）</t>
  </si>
  <si>
    <t>登録
番号</t>
  </si>
  <si>
    <t>消費税（ 非課税 ）</t>
  </si>
  <si>
    <t>〒　</t>
  </si>
  <si>
    <t xml:space="preserve">                                　　　様</t>
  </si>
  <si>
    <t xml:space="preserve">                           　　　様</t>
  </si>
  <si>
    <t>【記載方法＝①②のいずれか　　①内訳記入　②「〇〇工事一式」記入　※②の場合、御社請求書を添付】</t>
  </si>
  <si>
    <t>【記載方法＝①②のいずれか　　①内訳記入　②「〇〇工事一式」記入　※②の場合、御社請求書を添付】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</si>
</sst>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/d;@"/>
    <numFmt numFmtId="187" formatCode="mmm\-yyyy"/>
    <numFmt numFmtId="188" formatCode="0.0%"/>
    <numFmt numFmtId="189" formatCode="#,##0.0_ "/>
    <numFmt numFmtId="190" formatCode="0.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Calibri"/>
      <family val="2"/>
    </font>
    <font>
      <sz val="10.5"/>
      <color indexed="10"/>
      <name val="ＭＳ Ｐゴシック"/>
      <family val="3"/>
    </font>
    <font>
      <b/>
      <sz val="36"/>
      <color indexed="10"/>
      <name val="Calibri"/>
      <family val="2"/>
    </font>
    <font>
      <b/>
      <sz val="3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8" fontId="5" fillId="0" borderId="10" xfId="49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10" xfId="49" applyFont="1" applyFill="1" applyBorder="1" applyAlignment="1" quotePrefix="1">
      <alignment horizontal="right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0" xfId="49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distributed" vertical="center" wrapText="1" shrinkToFit="1"/>
    </xf>
    <xf numFmtId="0" fontId="14" fillId="0" borderId="10" xfId="49" applyNumberFormat="1" applyFont="1" applyFill="1" applyBorder="1" applyAlignment="1">
      <alignment horizontal="center" vertical="center"/>
    </xf>
    <xf numFmtId="0" fontId="14" fillId="0" borderId="11" xfId="49" applyNumberFormat="1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center" vertical="center"/>
    </xf>
    <xf numFmtId="38" fontId="14" fillId="0" borderId="11" xfId="49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top"/>
    </xf>
    <xf numFmtId="31" fontId="12" fillId="7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left" vertical="center" wrapText="1" shrinkToFit="1"/>
    </xf>
    <xf numFmtId="38" fontId="5" fillId="7" borderId="10" xfId="49" applyFont="1" applyFill="1" applyBorder="1" applyAlignment="1">
      <alignment horizontal="right" vertical="center"/>
    </xf>
    <xf numFmtId="190" fontId="8" fillId="7" borderId="16" xfId="49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 shrinkToFit="1"/>
    </xf>
    <xf numFmtId="186" fontId="8" fillId="0" borderId="11" xfId="0" applyNumberFormat="1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distributed" vertical="center" shrinkToFit="1"/>
    </xf>
    <xf numFmtId="0" fontId="8" fillId="7" borderId="10" xfId="0" applyFont="1" applyFill="1" applyBorder="1" applyAlignment="1">
      <alignment horizontal="left" vertical="center" wrapText="1" shrinkToFit="1"/>
    </xf>
    <xf numFmtId="31" fontId="8" fillId="7" borderId="10" xfId="0" applyNumberFormat="1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/>
    </xf>
    <xf numFmtId="0" fontId="8" fillId="0" borderId="10" xfId="49" applyNumberFormat="1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0" fontId="8" fillId="0" borderId="11" xfId="49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10" fillId="33" borderId="10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7" borderId="11" xfId="0" applyFont="1" applyFill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top"/>
    </xf>
    <xf numFmtId="0" fontId="8" fillId="7" borderId="17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vertical="center" wrapText="1" shrinkToFit="1"/>
    </xf>
    <xf numFmtId="0" fontId="8" fillId="7" borderId="21" xfId="0" applyFont="1" applyFill="1" applyBorder="1" applyAlignment="1">
      <alignment horizontal="left" vertical="center" wrapText="1" shrinkToFit="1"/>
    </xf>
    <xf numFmtId="0" fontId="8" fillId="7" borderId="22" xfId="0" applyFont="1" applyFill="1" applyBorder="1" applyAlignment="1">
      <alignment horizontal="left" vertical="center" wrapText="1" shrinkToFit="1"/>
    </xf>
    <xf numFmtId="0" fontId="8" fillId="7" borderId="23" xfId="0" applyFont="1" applyFill="1" applyBorder="1" applyAlignment="1">
      <alignment horizontal="left" vertical="center" wrapText="1" shrinkToFit="1"/>
    </xf>
    <xf numFmtId="0" fontId="8" fillId="33" borderId="1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distributed" vertical="center"/>
    </xf>
    <xf numFmtId="38" fontId="16" fillId="0" borderId="16" xfId="49" applyFont="1" applyFill="1" applyBorder="1" applyAlignment="1">
      <alignment horizontal="left" vertical="center"/>
    </xf>
    <xf numFmtId="38" fontId="16" fillId="0" borderId="0" xfId="49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left" vertical="top" wrapText="1" shrinkToFit="1"/>
    </xf>
    <xf numFmtId="0" fontId="7" fillId="33" borderId="26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9" fontId="8" fillId="7" borderId="27" xfId="49" applyNumberFormat="1" applyFont="1" applyFill="1" applyBorder="1" applyAlignment="1">
      <alignment horizontal="left" vertical="center"/>
    </xf>
    <xf numFmtId="9" fontId="8" fillId="7" borderId="0" xfId="49" applyNumberFormat="1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distributed" vertical="center"/>
    </xf>
    <xf numFmtId="0" fontId="8" fillId="7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188" fontId="8" fillId="0" borderId="16" xfId="49" applyNumberFormat="1" applyFont="1" applyFill="1" applyBorder="1" applyAlignment="1">
      <alignment horizontal="left" vertical="center"/>
    </xf>
    <xf numFmtId="188" fontId="8" fillId="0" borderId="0" xfId="49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7" borderId="31" xfId="0" applyFont="1" applyFill="1" applyBorder="1" applyAlignment="1">
      <alignment horizontal="left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8" fillId="7" borderId="32" xfId="0" applyFont="1" applyFill="1" applyBorder="1" applyAlignment="1">
      <alignment horizontal="left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left" vertical="center"/>
    </xf>
    <xf numFmtId="0" fontId="12" fillId="7" borderId="19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 wrapText="1" shrinkToFit="1"/>
    </xf>
    <xf numFmtId="0" fontId="12" fillId="7" borderId="21" xfId="0" applyFont="1" applyFill="1" applyBorder="1" applyAlignment="1">
      <alignment horizontal="left" vertical="center" wrapText="1" shrinkToFit="1"/>
    </xf>
    <xf numFmtId="0" fontId="12" fillId="7" borderId="22" xfId="0" applyFont="1" applyFill="1" applyBorder="1" applyAlignment="1">
      <alignment horizontal="left" vertical="center" wrapText="1" shrinkToFit="1"/>
    </xf>
    <xf numFmtId="0" fontId="12" fillId="7" borderId="23" xfId="0" applyFont="1" applyFill="1" applyBorder="1" applyAlignment="1">
      <alignment horizontal="left" vertical="center" wrapText="1" shrinkToFit="1"/>
    </xf>
    <xf numFmtId="0" fontId="12" fillId="7" borderId="31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32" xfId="0" applyFont="1" applyFill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23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 shrinkToFit="1"/>
    </xf>
    <xf numFmtId="38" fontId="16" fillId="0" borderId="10" xfId="49" applyFont="1" applyFill="1" applyBorder="1" applyAlignment="1">
      <alignment horizontal="right" vertical="center"/>
    </xf>
    <xf numFmtId="186" fontId="7" fillId="33" borderId="17" xfId="0" applyNumberFormat="1" applyFont="1" applyFill="1" applyBorder="1" applyAlignment="1">
      <alignment horizontal="center" vertical="center"/>
    </xf>
    <xf numFmtId="186" fontId="7" fillId="33" borderId="18" xfId="0" applyNumberFormat="1" applyFont="1" applyFill="1" applyBorder="1" applyAlignment="1">
      <alignment horizontal="center" vertical="center"/>
    </xf>
    <xf numFmtId="186" fontId="7" fillId="33" borderId="19" xfId="0" applyNumberFormat="1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6" fontId="7" fillId="0" borderId="18" xfId="0" applyNumberFormat="1" applyFont="1" applyFill="1" applyBorder="1" applyAlignment="1">
      <alignment horizontal="center" vertical="center"/>
    </xf>
    <xf numFmtId="186" fontId="7" fillId="0" borderId="19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 wrapText="1" shrinkToFit="1"/>
    </xf>
    <xf numFmtId="0" fontId="0" fillId="7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distributed" vertical="center" shrinkToFi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top"/>
    </xf>
    <xf numFmtId="0" fontId="8" fillId="0" borderId="21" xfId="0" applyFont="1" applyFill="1" applyBorder="1" applyAlignment="1">
      <alignment horizontal="left" vertical="center"/>
    </xf>
    <xf numFmtId="31" fontId="8" fillId="7" borderId="1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 shrinkToFit="1"/>
    </xf>
    <xf numFmtId="0" fontId="8" fillId="7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 wrapText="1" shrinkToFi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 shrinkToFit="1"/>
    </xf>
    <xf numFmtId="0" fontId="12" fillId="7" borderId="10" xfId="0" applyFont="1" applyFill="1" applyBorder="1" applyAlignment="1">
      <alignment horizontal="left" vertical="center" wrapText="1" shrinkToFit="1"/>
    </xf>
    <xf numFmtId="0" fontId="12" fillId="7" borderId="10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 shrinkToFit="1"/>
    </xf>
    <xf numFmtId="0" fontId="12" fillId="7" borderId="0" xfId="0" applyFont="1" applyFill="1" applyBorder="1" applyAlignment="1">
      <alignment horizontal="left" vertical="center" wrapText="1" shrinkToFit="1"/>
    </xf>
    <xf numFmtId="31" fontId="12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32</xdr:row>
      <xdr:rowOff>9525</xdr:rowOff>
    </xdr:from>
    <xdr:to>
      <xdr:col>7</xdr:col>
      <xdr:colOff>2657475</xdr:colOff>
      <xdr:row>32</xdr:row>
      <xdr:rowOff>762000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048875"/>
          <a:ext cx="740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25</xdr:row>
      <xdr:rowOff>142875</xdr:rowOff>
    </xdr:from>
    <xdr:to>
      <xdr:col>7</xdr:col>
      <xdr:colOff>2657475</xdr:colOff>
      <xdr:row>26</xdr:row>
      <xdr:rowOff>142875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838700" y="8115300"/>
          <a:ext cx="2647950" cy="3524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次月記載の参考数値です。</a:t>
          </a:r>
        </a:p>
      </xdr:txBody>
    </xdr:sp>
    <xdr:clientData/>
  </xdr:twoCellAnchor>
  <xdr:twoCellAnchor>
    <xdr:from>
      <xdr:col>7</xdr:col>
      <xdr:colOff>19050</xdr:colOff>
      <xdr:row>13</xdr:row>
      <xdr:rowOff>285750</xdr:rowOff>
    </xdr:from>
    <xdr:to>
      <xdr:col>7</xdr:col>
      <xdr:colOff>2667000</xdr:colOff>
      <xdr:row>15</xdr:row>
      <xdr:rowOff>123825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848225" y="4162425"/>
          <a:ext cx="2647950" cy="542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現場担当と打合せの上、変更があった場合のみ記載。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増額・減額など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4</xdr:col>
      <xdr:colOff>1638300</xdr:colOff>
      <xdr:row>27</xdr:row>
      <xdr:rowOff>38100</xdr:rowOff>
    </xdr:from>
    <xdr:to>
      <xdr:col>7</xdr:col>
      <xdr:colOff>2638425</xdr:colOff>
      <xdr:row>28</xdr:row>
      <xdr:rowOff>123825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467100" y="8743950"/>
          <a:ext cx="40005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新規業者様には口座確認の電話をさせていただきます。</a:t>
          </a:r>
        </a:p>
      </xdr:txBody>
    </xdr:sp>
    <xdr:clientData/>
  </xdr:twoCellAnchor>
  <xdr:twoCellAnchor>
    <xdr:from>
      <xdr:col>4</xdr:col>
      <xdr:colOff>1200150</xdr:colOff>
      <xdr:row>1</xdr:row>
      <xdr:rowOff>123825</xdr:rowOff>
    </xdr:from>
    <xdr:to>
      <xdr:col>6</xdr:col>
      <xdr:colOff>133350</xdr:colOff>
      <xdr:row>3</xdr:row>
      <xdr:rowOff>257175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3028950" y="409575"/>
          <a:ext cx="1362075" cy="704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 editAs="oneCell">
    <xdr:from>
      <xdr:col>0</xdr:col>
      <xdr:colOff>114300</xdr:colOff>
      <xdr:row>31</xdr:row>
      <xdr:rowOff>361950</xdr:rowOff>
    </xdr:from>
    <xdr:to>
      <xdr:col>7</xdr:col>
      <xdr:colOff>2667000</xdr:colOff>
      <xdr:row>32</xdr:row>
      <xdr:rowOff>733425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020300"/>
          <a:ext cx="7381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30</xdr:row>
      <xdr:rowOff>152400</xdr:rowOff>
    </xdr:from>
    <xdr:to>
      <xdr:col>7</xdr:col>
      <xdr:colOff>1771650</xdr:colOff>
      <xdr:row>32</xdr:row>
      <xdr:rowOff>771525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000125" y="9572625"/>
          <a:ext cx="5600700" cy="1238250"/>
        </a:xfrm>
        <a:prstGeom prst="rect">
          <a:avLst/>
        </a:prstGeom>
        <a:solidFill>
          <a:srgbClr val="FFFF00"/>
        </a:solidFill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NEW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専用メールアドレス（請求書限定）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koyo_keiri@koyokensetsu.jp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ｱﾝﾀﾞｰﾊﾞｰ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※2024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月より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34</xdr:row>
      <xdr:rowOff>19050</xdr:rowOff>
    </xdr:from>
    <xdr:to>
      <xdr:col>10</xdr:col>
      <xdr:colOff>885825</xdr:colOff>
      <xdr:row>34</xdr:row>
      <xdr:rowOff>771525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925050"/>
          <a:ext cx="7391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152400</xdr:rowOff>
    </xdr:from>
    <xdr:to>
      <xdr:col>10</xdr:col>
      <xdr:colOff>171450</xdr:colOff>
      <xdr:row>20</xdr:row>
      <xdr:rowOff>57150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61975" y="4819650"/>
          <a:ext cx="615315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記載方法①②のいずれか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①内訳記載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②「〇〇工事一式」と記載後、御社様式の請求書を添付</a:t>
          </a:r>
        </a:p>
      </xdr:txBody>
    </xdr:sp>
    <xdr:clientData/>
  </xdr:twoCellAnchor>
  <xdr:twoCellAnchor>
    <xdr:from>
      <xdr:col>5</xdr:col>
      <xdr:colOff>104775</xdr:colOff>
      <xdr:row>28</xdr:row>
      <xdr:rowOff>238125</xdr:rowOff>
    </xdr:from>
    <xdr:to>
      <xdr:col>10</xdr:col>
      <xdr:colOff>771525</xdr:colOff>
      <xdr:row>29</xdr:row>
      <xdr:rowOff>190500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314700" y="8429625"/>
          <a:ext cx="4000500" cy="3333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新規業者様には口座確認の電話をさせていただきます。</a:t>
          </a:r>
        </a:p>
      </xdr:txBody>
    </xdr:sp>
    <xdr:clientData/>
  </xdr:twoCellAnchor>
  <xdr:twoCellAnchor>
    <xdr:from>
      <xdr:col>4</xdr:col>
      <xdr:colOff>1219200</xdr:colOff>
      <xdr:row>1</xdr:row>
      <xdr:rowOff>76200</xdr:rowOff>
    </xdr:from>
    <xdr:to>
      <xdr:col>7</xdr:col>
      <xdr:colOff>352425</xdr:colOff>
      <xdr:row>3</xdr:row>
      <xdr:rowOff>209550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190875" y="361950"/>
          <a:ext cx="1371600" cy="704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 editAs="oneCell">
    <xdr:from>
      <xdr:col>0</xdr:col>
      <xdr:colOff>28575</xdr:colOff>
      <xdr:row>33</xdr:row>
      <xdr:rowOff>361950</xdr:rowOff>
    </xdr:from>
    <xdr:to>
      <xdr:col>10</xdr:col>
      <xdr:colOff>876300</xdr:colOff>
      <xdr:row>34</xdr:row>
      <xdr:rowOff>733425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86950"/>
          <a:ext cx="7391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32</xdr:row>
      <xdr:rowOff>114300</xdr:rowOff>
    </xdr:from>
    <xdr:to>
      <xdr:col>10</xdr:col>
      <xdr:colOff>57150</xdr:colOff>
      <xdr:row>34</xdr:row>
      <xdr:rowOff>733425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990600" y="9401175"/>
          <a:ext cx="5610225" cy="1238250"/>
        </a:xfrm>
        <a:prstGeom prst="rect">
          <a:avLst/>
        </a:prstGeom>
        <a:solidFill>
          <a:srgbClr val="FFFF00"/>
        </a:solidFill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NEW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専用メールアドレス（請求書限定）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koyo_keiri@koyokensetsu.jp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ｱﾝﾀﾞｰﾊﾞｰ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※2024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月より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abSelected="1" view="pageBreakPreview" zoomScale="110" zoomScaleNormal="110" zoomScaleSheetLayoutView="110" zoomScalePageLayoutView="0" workbookViewId="0" topLeftCell="A19">
      <selection activeCell="F21" sqref="F21:G21"/>
    </sheetView>
  </sheetViews>
  <sheetFormatPr defaultColWidth="9.00390625" defaultRowHeight="13.5"/>
  <cols>
    <col min="1" max="1" width="2.875" style="18" customWidth="1"/>
    <col min="2" max="2" width="15.625" style="1" customWidth="1"/>
    <col min="3" max="4" width="2.75390625" style="1" customWidth="1"/>
    <col min="5" max="5" width="26.875" style="10" customWidth="1"/>
    <col min="6" max="6" width="5.00390625" style="10" customWidth="1"/>
    <col min="7" max="7" width="7.50390625" style="2" customWidth="1"/>
    <col min="8" max="8" width="35.75390625" style="1" customWidth="1"/>
    <col min="9" max="16384" width="9.00390625" style="1" customWidth="1"/>
  </cols>
  <sheetData>
    <row r="1" spans="1:8" s="35" customFormat="1" ht="22.5" customHeight="1">
      <c r="A1" s="74" t="s">
        <v>33</v>
      </c>
      <c r="B1" s="74"/>
      <c r="C1" s="74"/>
      <c r="D1" s="74"/>
      <c r="E1" s="74"/>
      <c r="F1" s="74"/>
      <c r="G1" s="74"/>
      <c r="H1" s="74"/>
    </row>
    <row r="2" spans="1:8" ht="22.5" customHeight="1">
      <c r="A2" s="75"/>
      <c r="B2" s="75"/>
      <c r="C2" s="75"/>
      <c r="D2" s="75"/>
      <c r="E2" s="75"/>
      <c r="F2" s="75"/>
      <c r="G2" s="75"/>
      <c r="H2" s="75"/>
    </row>
    <row r="3" spans="1:8" s="11" customFormat="1" ht="22.5" customHeight="1">
      <c r="A3" s="17"/>
      <c r="B3" s="82" t="s">
        <v>34</v>
      </c>
      <c r="C3" s="82"/>
      <c r="D3" s="82"/>
      <c r="E3" s="82"/>
      <c r="F3" s="83"/>
      <c r="G3" s="34" t="s">
        <v>65</v>
      </c>
      <c r="H3" s="57"/>
    </row>
    <row r="4" spans="2:8" ht="22.5" customHeight="1">
      <c r="B4" s="38" t="s">
        <v>75</v>
      </c>
      <c r="C4" s="109" t="s">
        <v>102</v>
      </c>
      <c r="D4" s="109"/>
      <c r="E4" s="109"/>
      <c r="F4" s="9"/>
      <c r="G4" s="76" t="s">
        <v>57</v>
      </c>
      <c r="H4" s="76"/>
    </row>
    <row r="5" spans="2:8" ht="22.5" customHeight="1">
      <c r="B5" s="115"/>
      <c r="C5" s="115"/>
      <c r="D5" s="115"/>
      <c r="E5" s="115"/>
      <c r="F5" s="9"/>
      <c r="G5" s="77" t="s">
        <v>101</v>
      </c>
      <c r="H5" s="77"/>
    </row>
    <row r="6" spans="2:8" ht="22.5" customHeight="1">
      <c r="B6" s="114"/>
      <c r="C6" s="114"/>
      <c r="D6" s="114"/>
      <c r="E6" s="114"/>
      <c r="F6" s="9"/>
      <c r="G6" s="84"/>
      <c r="H6" s="85"/>
    </row>
    <row r="7" spans="1:8" ht="22.5" customHeight="1">
      <c r="A7" s="4"/>
      <c r="B7" s="5" t="s">
        <v>66</v>
      </c>
      <c r="C7" s="33"/>
      <c r="D7" s="15"/>
      <c r="E7" s="15"/>
      <c r="F7" s="5"/>
      <c r="G7" s="84"/>
      <c r="H7" s="85"/>
    </row>
    <row r="8" spans="1:8" ht="22.5" customHeight="1">
      <c r="A8" s="4"/>
      <c r="B8" s="13" t="s">
        <v>9</v>
      </c>
      <c r="C8" s="79"/>
      <c r="D8" s="80"/>
      <c r="E8" s="81"/>
      <c r="F8" s="5"/>
      <c r="G8" s="86"/>
      <c r="H8" s="87"/>
    </row>
    <row r="9" spans="1:8" ht="22.5" customHeight="1">
      <c r="A9" s="4"/>
      <c r="B9" s="97" t="s">
        <v>8</v>
      </c>
      <c r="C9" s="116"/>
      <c r="D9" s="117"/>
      <c r="E9" s="118"/>
      <c r="F9" s="5"/>
      <c r="G9" s="40" t="s">
        <v>67</v>
      </c>
      <c r="H9" s="56"/>
    </row>
    <row r="10" spans="2:8" ht="22.5" customHeight="1">
      <c r="B10" s="108"/>
      <c r="C10" s="119"/>
      <c r="D10" s="120"/>
      <c r="E10" s="121"/>
      <c r="F10" s="9"/>
      <c r="G10" s="55" t="s">
        <v>96</v>
      </c>
      <c r="H10" s="56"/>
    </row>
    <row r="11" spans="2:8" ht="22.5" customHeight="1">
      <c r="B11" s="13" t="s">
        <v>10</v>
      </c>
      <c r="C11" s="79"/>
      <c r="D11" s="80"/>
      <c r="E11" s="81"/>
      <c r="F11" s="9"/>
      <c r="G11" s="40" t="s">
        <v>99</v>
      </c>
      <c r="H11" s="56"/>
    </row>
    <row r="12" spans="1:8" ht="30" customHeight="1">
      <c r="A12" s="95"/>
      <c r="B12" s="95"/>
      <c r="C12" s="95"/>
      <c r="D12" s="95"/>
      <c r="E12" s="95"/>
      <c r="F12" s="95"/>
      <c r="G12" s="95"/>
      <c r="H12" s="95"/>
    </row>
    <row r="13" spans="1:8" s="11" customFormat="1" ht="27.75" customHeight="1">
      <c r="A13" s="18"/>
      <c r="B13" s="88" t="s">
        <v>1</v>
      </c>
      <c r="C13" s="88"/>
      <c r="D13" s="88"/>
      <c r="E13" s="31" t="s">
        <v>56</v>
      </c>
      <c r="F13" s="89" t="s">
        <v>48</v>
      </c>
      <c r="G13" s="90"/>
      <c r="H13" s="12" t="s">
        <v>32</v>
      </c>
    </row>
    <row r="14" spans="1:8" ht="27.75" customHeight="1">
      <c r="A14" s="16" t="s">
        <v>17</v>
      </c>
      <c r="B14" s="91" t="s">
        <v>2</v>
      </c>
      <c r="C14" s="91"/>
      <c r="D14" s="91"/>
      <c r="E14" s="51"/>
      <c r="F14" s="92"/>
      <c r="G14" s="93"/>
      <c r="H14" s="7" t="s">
        <v>58</v>
      </c>
    </row>
    <row r="15" spans="1:8" ht="27.75" customHeight="1">
      <c r="A15" s="16" t="s">
        <v>21</v>
      </c>
      <c r="B15" s="91" t="s">
        <v>12</v>
      </c>
      <c r="C15" s="91"/>
      <c r="D15" s="91"/>
      <c r="E15" s="51"/>
      <c r="F15" s="92"/>
      <c r="G15" s="93"/>
      <c r="H15" s="7" t="s">
        <v>43</v>
      </c>
    </row>
    <row r="16" spans="1:8" ht="27.75" customHeight="1">
      <c r="A16" s="16" t="s">
        <v>22</v>
      </c>
      <c r="B16" s="91" t="s">
        <v>13</v>
      </c>
      <c r="C16" s="91"/>
      <c r="D16" s="91"/>
      <c r="E16" s="6">
        <f>SUM(E14:E15)</f>
        <v>0</v>
      </c>
      <c r="F16" s="94" t="s">
        <v>30</v>
      </c>
      <c r="G16" s="95"/>
      <c r="H16" s="7" t="s">
        <v>18</v>
      </c>
    </row>
    <row r="17" spans="1:8" ht="15" customHeight="1">
      <c r="A17" s="96"/>
      <c r="B17" s="96"/>
      <c r="C17" s="96"/>
      <c r="D17" s="96"/>
      <c r="E17" s="96"/>
      <c r="F17" s="96"/>
      <c r="G17" s="96"/>
      <c r="H17" s="96"/>
    </row>
    <row r="18" spans="1:8" ht="27.75" customHeight="1">
      <c r="A18" s="16" t="s">
        <v>23</v>
      </c>
      <c r="B18" s="91" t="s">
        <v>7</v>
      </c>
      <c r="C18" s="91"/>
      <c r="D18" s="91"/>
      <c r="E18" s="51"/>
      <c r="F18" s="112">
        <f>_xlfn.IFERROR(E18/E16,"")</f>
      </c>
      <c r="G18" s="113"/>
      <c r="H18" s="8" t="s">
        <v>44</v>
      </c>
    </row>
    <row r="19" spans="1:8" ht="27.75" customHeight="1">
      <c r="A19" s="16" t="s">
        <v>24</v>
      </c>
      <c r="B19" s="91" t="s">
        <v>20</v>
      </c>
      <c r="C19" s="91"/>
      <c r="D19" s="91"/>
      <c r="E19" s="51"/>
      <c r="F19" s="92"/>
      <c r="G19" s="93"/>
      <c r="H19" s="8" t="s">
        <v>45</v>
      </c>
    </row>
    <row r="20" spans="1:8" ht="27.75" customHeight="1" thickBot="1">
      <c r="A20" s="16" t="s">
        <v>25</v>
      </c>
      <c r="B20" s="97" t="s">
        <v>35</v>
      </c>
      <c r="C20" s="97"/>
      <c r="D20" s="97"/>
      <c r="E20" s="24">
        <f>E18-E19</f>
        <v>0</v>
      </c>
      <c r="F20" s="94" t="s">
        <v>31</v>
      </c>
      <c r="G20" s="95"/>
      <c r="H20" s="7"/>
    </row>
    <row r="21" spans="1:8" ht="27.75" customHeight="1">
      <c r="A21" s="16" t="s">
        <v>26</v>
      </c>
      <c r="B21" s="98" t="s">
        <v>16</v>
      </c>
      <c r="C21" s="99"/>
      <c r="D21" s="99"/>
      <c r="E21" s="25">
        <f>IF(AND(E20&gt;=1000000),E20*90%,E20*100%)</f>
        <v>0</v>
      </c>
      <c r="F21" s="103"/>
      <c r="G21" s="104"/>
      <c r="H21" s="100" t="s">
        <v>47</v>
      </c>
    </row>
    <row r="22" spans="1:8" ht="27.75" customHeight="1">
      <c r="A22" s="16" t="s">
        <v>27</v>
      </c>
      <c r="B22" s="101" t="s">
        <v>14</v>
      </c>
      <c r="C22" s="102"/>
      <c r="D22" s="102"/>
      <c r="E22" s="26">
        <f>ROUND(E21*10%,0)</f>
        <v>0</v>
      </c>
      <c r="F22" s="95" t="s">
        <v>37</v>
      </c>
      <c r="G22" s="95"/>
      <c r="H22" s="100"/>
    </row>
    <row r="23" spans="1:8" ht="27.75" customHeight="1" thickBot="1">
      <c r="A23" s="16" t="s">
        <v>28</v>
      </c>
      <c r="B23" s="105" t="s">
        <v>15</v>
      </c>
      <c r="C23" s="106"/>
      <c r="D23" s="106"/>
      <c r="E23" s="27">
        <f>SUM(E21:E22)</f>
        <v>0</v>
      </c>
      <c r="F23" s="95" t="s">
        <v>38</v>
      </c>
      <c r="G23" s="95"/>
      <c r="H23" s="7"/>
    </row>
    <row r="24" spans="1:8" ht="30" customHeight="1">
      <c r="A24" s="96"/>
      <c r="B24" s="96"/>
      <c r="C24" s="96"/>
      <c r="D24" s="96"/>
      <c r="E24" s="96"/>
      <c r="F24" s="96"/>
      <c r="G24" s="96"/>
      <c r="H24" s="96"/>
    </row>
    <row r="25" spans="1:8" ht="27.75" customHeight="1">
      <c r="A25" s="16" t="s">
        <v>29</v>
      </c>
      <c r="B25" s="91" t="s">
        <v>19</v>
      </c>
      <c r="C25" s="91"/>
      <c r="D25" s="91"/>
      <c r="E25" s="6">
        <f>SUM(E19,E21)</f>
        <v>0</v>
      </c>
      <c r="F25" s="94" t="s">
        <v>39</v>
      </c>
      <c r="G25" s="95"/>
      <c r="H25" s="107" t="s">
        <v>55</v>
      </c>
    </row>
    <row r="26" spans="1:8" ht="27.75" customHeight="1">
      <c r="A26" s="16" t="s">
        <v>36</v>
      </c>
      <c r="B26" s="91" t="s">
        <v>0</v>
      </c>
      <c r="C26" s="91"/>
      <c r="D26" s="91"/>
      <c r="E26" s="6">
        <f>E16-E25</f>
        <v>0</v>
      </c>
      <c r="F26" s="94" t="s">
        <v>40</v>
      </c>
      <c r="G26" s="95"/>
      <c r="H26" s="107"/>
    </row>
    <row r="27" spans="1:8" ht="30" customHeight="1">
      <c r="A27" s="111"/>
      <c r="B27" s="111"/>
      <c r="C27" s="111"/>
      <c r="D27" s="111"/>
      <c r="E27" s="111"/>
      <c r="F27" s="111"/>
      <c r="G27" s="111"/>
      <c r="H27" s="111"/>
    </row>
    <row r="28" spans="2:8" ht="18.75" customHeight="1">
      <c r="B28" s="65" t="s">
        <v>80</v>
      </c>
      <c r="C28" s="66"/>
      <c r="D28" s="66"/>
      <c r="E28" s="66"/>
      <c r="F28" s="66"/>
      <c r="G28" s="66"/>
      <c r="H28" s="67"/>
    </row>
    <row r="29" spans="2:8" s="35" customFormat="1" ht="18.75" customHeight="1">
      <c r="B29" s="39" t="s">
        <v>69</v>
      </c>
      <c r="C29" s="68"/>
      <c r="D29" s="68"/>
      <c r="E29" s="68"/>
      <c r="F29" s="39" t="s">
        <v>72</v>
      </c>
      <c r="G29" s="72"/>
      <c r="H29" s="73"/>
    </row>
    <row r="30" spans="2:8" s="35" customFormat="1" ht="18.75" customHeight="1">
      <c r="B30" s="39" t="s">
        <v>70</v>
      </c>
      <c r="C30" s="69"/>
      <c r="D30" s="69"/>
      <c r="E30" s="69"/>
      <c r="F30" s="39" t="s">
        <v>74</v>
      </c>
      <c r="G30" s="70"/>
      <c r="H30" s="71"/>
    </row>
    <row r="31" spans="2:8" s="35" customFormat="1" ht="18.75" customHeight="1">
      <c r="B31" s="39" t="s">
        <v>71</v>
      </c>
      <c r="C31" s="69"/>
      <c r="D31" s="69"/>
      <c r="E31" s="69"/>
      <c r="F31" s="69"/>
      <c r="G31" s="69"/>
      <c r="H31" s="69"/>
    </row>
    <row r="32" spans="1:8" ht="30" customHeight="1">
      <c r="A32" s="14"/>
      <c r="B32" s="78" t="s">
        <v>64</v>
      </c>
      <c r="C32" s="78"/>
      <c r="D32" s="78"/>
      <c r="E32" s="78"/>
      <c r="F32" s="78"/>
      <c r="G32" s="78"/>
      <c r="H32" s="78"/>
    </row>
    <row r="33" spans="2:8" ht="63.75" customHeight="1">
      <c r="B33" s="110"/>
      <c r="C33" s="110"/>
      <c r="D33" s="110"/>
      <c r="E33" s="110"/>
      <c r="F33" s="110"/>
      <c r="G33" s="110"/>
      <c r="H33" s="110"/>
    </row>
  </sheetData>
  <sheetProtection formatCells="0" formatColumns="0" formatRows="0" insertColumns="0" insertRows="0" deleteColumns="0" deleteRows="0" selectLockedCells="1"/>
  <mergeCells count="53">
    <mergeCell ref="B9:B10"/>
    <mergeCell ref="C4:E4"/>
    <mergeCell ref="B33:H33"/>
    <mergeCell ref="A12:H12"/>
    <mergeCell ref="A27:H27"/>
    <mergeCell ref="F18:G18"/>
    <mergeCell ref="B6:E6"/>
    <mergeCell ref="B5:E5"/>
    <mergeCell ref="C8:E8"/>
    <mergeCell ref="C9:E10"/>
    <mergeCell ref="B23:D23"/>
    <mergeCell ref="F23:G23"/>
    <mergeCell ref="A24:H24"/>
    <mergeCell ref="B25:D25"/>
    <mergeCell ref="F25:G25"/>
    <mergeCell ref="H25:H26"/>
    <mergeCell ref="B26:D26"/>
    <mergeCell ref="F26:G26"/>
    <mergeCell ref="B20:D20"/>
    <mergeCell ref="F20:G20"/>
    <mergeCell ref="B21:D21"/>
    <mergeCell ref="H21:H22"/>
    <mergeCell ref="B22:D22"/>
    <mergeCell ref="F22:G22"/>
    <mergeCell ref="F21:G21"/>
    <mergeCell ref="B16:D16"/>
    <mergeCell ref="F16:G16"/>
    <mergeCell ref="A17:H17"/>
    <mergeCell ref="B18:D18"/>
    <mergeCell ref="B19:D19"/>
    <mergeCell ref="F19:G19"/>
    <mergeCell ref="B13:D13"/>
    <mergeCell ref="F13:G13"/>
    <mergeCell ref="B14:D14"/>
    <mergeCell ref="F14:G14"/>
    <mergeCell ref="B15:D15"/>
    <mergeCell ref="F15:G15"/>
    <mergeCell ref="A1:H1"/>
    <mergeCell ref="A2:H2"/>
    <mergeCell ref="G4:H4"/>
    <mergeCell ref="G5:H5"/>
    <mergeCell ref="B32:H32"/>
    <mergeCell ref="C11:E11"/>
    <mergeCell ref="B3:F3"/>
    <mergeCell ref="G6:H6"/>
    <mergeCell ref="G7:H7"/>
    <mergeCell ref="G8:H8"/>
    <mergeCell ref="B28:H28"/>
    <mergeCell ref="C29:E29"/>
    <mergeCell ref="C30:E30"/>
    <mergeCell ref="C31:H31"/>
    <mergeCell ref="G30:H30"/>
    <mergeCell ref="G29:H29"/>
  </mergeCells>
  <printOptions horizontalCentered="1" verticalCentered="1"/>
  <pageMargins left="0.5905511811023623" right="0.1968503937007874" top="0.3937007874015748" bottom="0.3937007874015748" header="0.5118110236220472" footer="0.5118110236220472"/>
  <pageSetup blackAndWhite="1" horizontalDpi="600" verticalDpi="600" orientation="portrait" paperSize="9" scale="87" r:id="rId4"/>
  <headerFooter alignWithMargins="0">
    <oddHeader>&amp;R
</oddHeader>
    <oddFooter>&amp;R
2024.04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110" zoomScaleNormal="110" zoomScaleSheetLayoutView="110" zoomScalePageLayoutView="0" workbookViewId="0" topLeftCell="A22">
      <selection activeCell="K8" sqref="K8"/>
    </sheetView>
  </sheetViews>
  <sheetFormatPr defaultColWidth="9.00390625" defaultRowHeight="13.5"/>
  <cols>
    <col min="1" max="1" width="2.875" style="18" customWidth="1"/>
    <col min="2" max="2" width="15.625" style="1" customWidth="1"/>
    <col min="3" max="4" width="2.75390625" style="1" customWidth="1"/>
    <col min="5" max="5" width="26.875" style="10" customWidth="1"/>
    <col min="6" max="6" width="5.00390625" style="10" customWidth="1"/>
    <col min="7" max="7" width="7.50390625" style="2" customWidth="1"/>
    <col min="8" max="8" width="35.75390625" style="1" customWidth="1"/>
    <col min="9" max="16384" width="9.00390625" style="1" customWidth="1"/>
  </cols>
  <sheetData>
    <row r="1" spans="1:8" s="35" customFormat="1" ht="22.5" customHeight="1">
      <c r="A1" s="74" t="s">
        <v>33</v>
      </c>
      <c r="B1" s="74"/>
      <c r="C1" s="74"/>
      <c r="D1" s="74"/>
      <c r="E1" s="74"/>
      <c r="F1" s="74"/>
      <c r="G1" s="74"/>
      <c r="H1" s="74"/>
    </row>
    <row r="2" spans="1:8" ht="22.5" customHeight="1">
      <c r="A2" s="75"/>
      <c r="B2" s="75"/>
      <c r="C2" s="75"/>
      <c r="D2" s="75"/>
      <c r="E2" s="75"/>
      <c r="F2" s="75"/>
      <c r="G2" s="75"/>
      <c r="H2" s="75"/>
    </row>
    <row r="3" spans="1:8" s="11" customFormat="1" ht="22.5" customHeight="1">
      <c r="A3" s="17"/>
      <c r="B3" s="82" t="s">
        <v>34</v>
      </c>
      <c r="C3" s="82"/>
      <c r="D3" s="82"/>
      <c r="E3" s="82"/>
      <c r="F3" s="83"/>
      <c r="G3" s="34" t="s">
        <v>65</v>
      </c>
      <c r="H3" s="49">
        <v>45230</v>
      </c>
    </row>
    <row r="4" spans="2:8" ht="22.5" customHeight="1">
      <c r="B4" s="38" t="s">
        <v>75</v>
      </c>
      <c r="C4" s="109" t="s">
        <v>68</v>
      </c>
      <c r="D4" s="109"/>
      <c r="E4" s="109"/>
      <c r="F4" s="9"/>
      <c r="G4" s="76" t="s">
        <v>57</v>
      </c>
      <c r="H4" s="76"/>
    </row>
    <row r="5" spans="2:8" ht="22.5" customHeight="1">
      <c r="B5" s="115"/>
      <c r="C5" s="115"/>
      <c r="D5" s="115"/>
      <c r="E5" s="115"/>
      <c r="F5" s="9"/>
      <c r="G5" s="141" t="s">
        <v>91</v>
      </c>
      <c r="H5" s="141"/>
    </row>
    <row r="6" spans="2:8" ht="22.5" customHeight="1">
      <c r="B6" s="114"/>
      <c r="C6" s="114"/>
      <c r="D6" s="114"/>
      <c r="E6" s="114"/>
      <c r="F6" s="9"/>
      <c r="G6" s="84" t="s">
        <v>86</v>
      </c>
      <c r="H6" s="85"/>
    </row>
    <row r="7" spans="1:8" ht="22.5" customHeight="1">
      <c r="A7" s="4"/>
      <c r="B7" s="5" t="s">
        <v>66</v>
      </c>
      <c r="C7" s="33"/>
      <c r="D7" s="15"/>
      <c r="E7" s="15"/>
      <c r="F7" s="5"/>
      <c r="G7" s="131" t="s">
        <v>87</v>
      </c>
      <c r="H7" s="132"/>
    </row>
    <row r="8" spans="1:8" ht="22.5" customHeight="1">
      <c r="A8" s="4"/>
      <c r="B8" s="13" t="s">
        <v>9</v>
      </c>
      <c r="C8" s="128" t="s">
        <v>97</v>
      </c>
      <c r="D8" s="129"/>
      <c r="E8" s="130"/>
      <c r="F8" s="5"/>
      <c r="G8" s="133" t="s">
        <v>88</v>
      </c>
      <c r="H8" s="134"/>
    </row>
    <row r="9" spans="1:8" ht="22.5" customHeight="1">
      <c r="A9" s="4"/>
      <c r="B9" s="97" t="s">
        <v>8</v>
      </c>
      <c r="C9" s="135" t="s">
        <v>41</v>
      </c>
      <c r="D9" s="136"/>
      <c r="E9" s="137"/>
      <c r="F9" s="5"/>
      <c r="G9" s="40" t="s">
        <v>67</v>
      </c>
      <c r="H9" s="50" t="s">
        <v>89</v>
      </c>
    </row>
    <row r="10" spans="2:8" ht="22.5" customHeight="1">
      <c r="B10" s="108"/>
      <c r="C10" s="138"/>
      <c r="D10" s="139"/>
      <c r="E10" s="140"/>
      <c r="F10" s="9"/>
      <c r="G10" s="40" t="s">
        <v>96</v>
      </c>
      <c r="H10" s="50" t="s">
        <v>90</v>
      </c>
    </row>
    <row r="11" spans="2:8" ht="22.5" customHeight="1">
      <c r="B11" s="13" t="s">
        <v>10</v>
      </c>
      <c r="C11" s="128" t="s">
        <v>42</v>
      </c>
      <c r="D11" s="129"/>
      <c r="E11" s="130"/>
      <c r="F11" s="9"/>
      <c r="G11" s="40" t="s">
        <v>99</v>
      </c>
      <c r="H11" s="50" t="s">
        <v>92</v>
      </c>
    </row>
    <row r="12" spans="1:8" ht="30" customHeight="1">
      <c r="A12" s="95"/>
      <c r="B12" s="95"/>
      <c r="C12" s="95"/>
      <c r="D12" s="95"/>
      <c r="E12" s="95"/>
      <c r="F12" s="95"/>
      <c r="G12" s="95"/>
      <c r="H12" s="95"/>
    </row>
    <row r="13" spans="1:8" s="11" customFormat="1" ht="27.75" customHeight="1">
      <c r="A13" s="18"/>
      <c r="B13" s="88" t="s">
        <v>1</v>
      </c>
      <c r="C13" s="88"/>
      <c r="D13" s="88"/>
      <c r="E13" s="32" t="s">
        <v>56</v>
      </c>
      <c r="F13" s="89" t="s">
        <v>48</v>
      </c>
      <c r="G13" s="90"/>
      <c r="H13" s="12" t="s">
        <v>32</v>
      </c>
    </row>
    <row r="14" spans="1:8" ht="27.75" customHeight="1">
      <c r="A14" s="16" t="s">
        <v>17</v>
      </c>
      <c r="B14" s="91" t="s">
        <v>2</v>
      </c>
      <c r="C14" s="91"/>
      <c r="D14" s="91"/>
      <c r="E14" s="51">
        <v>2000000</v>
      </c>
      <c r="F14" s="92"/>
      <c r="G14" s="93"/>
      <c r="H14" s="7" t="s">
        <v>58</v>
      </c>
    </row>
    <row r="15" spans="1:8" ht="27.75" customHeight="1">
      <c r="A15" s="16" t="s">
        <v>21</v>
      </c>
      <c r="B15" s="91" t="s">
        <v>12</v>
      </c>
      <c r="C15" s="91"/>
      <c r="D15" s="91"/>
      <c r="E15" s="51">
        <v>100000</v>
      </c>
      <c r="F15" s="92"/>
      <c r="G15" s="93"/>
      <c r="H15" s="7" t="s">
        <v>43</v>
      </c>
    </row>
    <row r="16" spans="1:8" ht="27.75" customHeight="1">
      <c r="A16" s="16" t="s">
        <v>22</v>
      </c>
      <c r="B16" s="91" t="s">
        <v>13</v>
      </c>
      <c r="C16" s="91"/>
      <c r="D16" s="91"/>
      <c r="E16" s="6">
        <f>SUM(E14:E15)</f>
        <v>2100000</v>
      </c>
      <c r="F16" s="94" t="s">
        <v>30</v>
      </c>
      <c r="G16" s="95"/>
      <c r="H16" s="7" t="s">
        <v>18</v>
      </c>
    </row>
    <row r="17" spans="1:8" ht="15" customHeight="1">
      <c r="A17" s="96"/>
      <c r="B17" s="96"/>
      <c r="C17" s="96"/>
      <c r="D17" s="96"/>
      <c r="E17" s="96"/>
      <c r="F17" s="96"/>
      <c r="G17" s="96"/>
      <c r="H17" s="96"/>
    </row>
    <row r="18" spans="1:8" ht="27.75" customHeight="1">
      <c r="A18" s="16" t="s">
        <v>23</v>
      </c>
      <c r="B18" s="91" t="s">
        <v>7</v>
      </c>
      <c r="C18" s="91"/>
      <c r="D18" s="91"/>
      <c r="E18" s="51">
        <v>1800000</v>
      </c>
      <c r="F18" s="112">
        <f>E18/E16</f>
        <v>0.8571428571428571</v>
      </c>
      <c r="G18" s="113"/>
      <c r="H18" s="8" t="s">
        <v>44</v>
      </c>
    </row>
    <row r="19" spans="1:8" ht="27.75" customHeight="1">
      <c r="A19" s="16" t="s">
        <v>24</v>
      </c>
      <c r="B19" s="91" t="s">
        <v>20</v>
      </c>
      <c r="C19" s="91"/>
      <c r="D19" s="91"/>
      <c r="E19" s="51">
        <v>500000</v>
      </c>
      <c r="F19" s="92"/>
      <c r="G19" s="93"/>
      <c r="H19" s="8" t="s">
        <v>45</v>
      </c>
    </row>
    <row r="20" spans="1:8" ht="27.75" customHeight="1" thickBot="1">
      <c r="A20" s="16" t="s">
        <v>25</v>
      </c>
      <c r="B20" s="97" t="s">
        <v>35</v>
      </c>
      <c r="C20" s="97"/>
      <c r="D20" s="97"/>
      <c r="E20" s="24">
        <f>E18-E19</f>
        <v>1300000</v>
      </c>
      <c r="F20" s="94" t="s">
        <v>31</v>
      </c>
      <c r="G20" s="95"/>
      <c r="H20" s="7"/>
    </row>
    <row r="21" spans="1:8" ht="27.75" customHeight="1">
      <c r="A21" s="16" t="s">
        <v>26</v>
      </c>
      <c r="B21" s="124" t="s">
        <v>16</v>
      </c>
      <c r="C21" s="125"/>
      <c r="D21" s="125"/>
      <c r="E21" s="25">
        <f>IF(AND(E20&gt;=1000000),E20*90%,E20*100%)</f>
        <v>1170000</v>
      </c>
      <c r="F21" s="52">
        <v>90</v>
      </c>
      <c r="G21" s="37" t="s">
        <v>46</v>
      </c>
      <c r="H21" s="100" t="s">
        <v>47</v>
      </c>
    </row>
    <row r="22" spans="1:8" ht="27.75" customHeight="1">
      <c r="A22" s="16" t="s">
        <v>27</v>
      </c>
      <c r="B22" s="126" t="s">
        <v>14</v>
      </c>
      <c r="C22" s="127"/>
      <c r="D22" s="127"/>
      <c r="E22" s="26">
        <f>ROUND(E21*10%,0)</f>
        <v>117000</v>
      </c>
      <c r="F22" s="95" t="s">
        <v>37</v>
      </c>
      <c r="G22" s="95"/>
      <c r="H22" s="100"/>
    </row>
    <row r="23" spans="1:8" ht="27.75" customHeight="1" thickBot="1">
      <c r="A23" s="16" t="s">
        <v>28</v>
      </c>
      <c r="B23" s="122" t="s">
        <v>15</v>
      </c>
      <c r="C23" s="123"/>
      <c r="D23" s="123"/>
      <c r="E23" s="27">
        <f>SUM(E21:E22)</f>
        <v>1287000</v>
      </c>
      <c r="F23" s="95" t="s">
        <v>38</v>
      </c>
      <c r="G23" s="95"/>
      <c r="H23" s="7"/>
    </row>
    <row r="24" spans="1:8" ht="30" customHeight="1">
      <c r="A24" s="96"/>
      <c r="B24" s="96"/>
      <c r="C24" s="96"/>
      <c r="D24" s="96"/>
      <c r="E24" s="96"/>
      <c r="F24" s="96"/>
      <c r="G24" s="96"/>
      <c r="H24" s="96"/>
    </row>
    <row r="25" spans="1:8" ht="27.75" customHeight="1">
      <c r="A25" s="16" t="s">
        <v>29</v>
      </c>
      <c r="B25" s="91" t="s">
        <v>19</v>
      </c>
      <c r="C25" s="91"/>
      <c r="D25" s="91"/>
      <c r="E25" s="6">
        <f>SUM(E19,E21)</f>
        <v>1670000</v>
      </c>
      <c r="F25" s="94" t="s">
        <v>39</v>
      </c>
      <c r="G25" s="95"/>
      <c r="H25" s="107" t="s">
        <v>55</v>
      </c>
    </row>
    <row r="26" spans="1:8" ht="27.75" customHeight="1">
      <c r="A26" s="16" t="s">
        <v>36</v>
      </c>
      <c r="B26" s="91" t="s">
        <v>0</v>
      </c>
      <c r="C26" s="91"/>
      <c r="D26" s="91"/>
      <c r="E26" s="6">
        <f>E16-E25</f>
        <v>430000</v>
      </c>
      <c r="F26" s="94" t="s">
        <v>40</v>
      </c>
      <c r="G26" s="95"/>
      <c r="H26" s="107"/>
    </row>
    <row r="27" spans="1:8" ht="30" customHeight="1">
      <c r="A27" s="111"/>
      <c r="B27" s="111"/>
      <c r="C27" s="111"/>
      <c r="D27" s="111"/>
      <c r="E27" s="111"/>
      <c r="F27" s="111"/>
      <c r="G27" s="111"/>
      <c r="H27" s="111"/>
    </row>
    <row r="28" spans="2:8" ht="18.75" customHeight="1">
      <c r="B28" s="65" t="s">
        <v>80</v>
      </c>
      <c r="C28" s="66"/>
      <c r="D28" s="66"/>
      <c r="E28" s="66"/>
      <c r="F28" s="66"/>
      <c r="G28" s="66"/>
      <c r="H28" s="67"/>
    </row>
    <row r="29" spans="2:8" s="35" customFormat="1" ht="18.75" customHeight="1">
      <c r="B29" s="39" t="s">
        <v>69</v>
      </c>
      <c r="C29" s="68" t="s">
        <v>82</v>
      </c>
      <c r="D29" s="68"/>
      <c r="E29" s="68"/>
      <c r="F29" s="39" t="s">
        <v>72</v>
      </c>
      <c r="G29" s="72" t="s">
        <v>83</v>
      </c>
      <c r="H29" s="73"/>
    </row>
    <row r="30" spans="2:8" s="35" customFormat="1" ht="18.75" customHeight="1">
      <c r="B30" s="39" t="s">
        <v>70</v>
      </c>
      <c r="C30" s="69" t="s">
        <v>73</v>
      </c>
      <c r="D30" s="69"/>
      <c r="E30" s="69"/>
      <c r="F30" s="39" t="s">
        <v>74</v>
      </c>
      <c r="G30" s="70" t="s">
        <v>84</v>
      </c>
      <c r="H30" s="71"/>
    </row>
    <row r="31" spans="2:8" s="35" customFormat="1" ht="18.75" customHeight="1">
      <c r="B31" s="39" t="s">
        <v>71</v>
      </c>
      <c r="C31" s="69" t="s">
        <v>85</v>
      </c>
      <c r="D31" s="69"/>
      <c r="E31" s="69"/>
      <c r="F31" s="69"/>
      <c r="G31" s="69"/>
      <c r="H31" s="69"/>
    </row>
    <row r="32" spans="1:8" ht="30" customHeight="1">
      <c r="A32" s="14"/>
      <c r="B32" s="78" t="s">
        <v>64</v>
      </c>
      <c r="C32" s="78"/>
      <c r="D32" s="78"/>
      <c r="E32" s="78"/>
      <c r="F32" s="78"/>
      <c r="G32" s="78"/>
      <c r="H32" s="78"/>
    </row>
    <row r="33" spans="2:8" ht="63.75" customHeight="1">
      <c r="B33" s="110"/>
      <c r="C33" s="110"/>
      <c r="D33" s="110"/>
      <c r="E33" s="110"/>
      <c r="F33" s="110"/>
      <c r="G33" s="110"/>
      <c r="H33" s="110"/>
    </row>
  </sheetData>
  <sheetProtection formatCells="0" formatColumns="0" formatRows="0" insertColumns="0" insertRows="0" deleteColumns="0" deleteRows="0" selectLockedCells="1"/>
  <mergeCells count="52">
    <mergeCell ref="A1:H1"/>
    <mergeCell ref="A2:H2"/>
    <mergeCell ref="B3:F3"/>
    <mergeCell ref="C4:E4"/>
    <mergeCell ref="G4:H4"/>
    <mergeCell ref="B5:E5"/>
    <mergeCell ref="G5:H5"/>
    <mergeCell ref="B6:E6"/>
    <mergeCell ref="G6:H6"/>
    <mergeCell ref="G7:H7"/>
    <mergeCell ref="C8:E8"/>
    <mergeCell ref="G8:H8"/>
    <mergeCell ref="C9:E10"/>
    <mergeCell ref="B9:B10"/>
    <mergeCell ref="C11:E11"/>
    <mergeCell ref="A12:H12"/>
    <mergeCell ref="B13:D13"/>
    <mergeCell ref="F13:G13"/>
    <mergeCell ref="B14:D14"/>
    <mergeCell ref="F14:G14"/>
    <mergeCell ref="B15:D15"/>
    <mergeCell ref="F15:G15"/>
    <mergeCell ref="B16:D16"/>
    <mergeCell ref="F16:G16"/>
    <mergeCell ref="A17:H17"/>
    <mergeCell ref="B18:D18"/>
    <mergeCell ref="F18:G18"/>
    <mergeCell ref="B19:D19"/>
    <mergeCell ref="F19:G19"/>
    <mergeCell ref="B20:D20"/>
    <mergeCell ref="F20:G20"/>
    <mergeCell ref="B21:D21"/>
    <mergeCell ref="H21:H22"/>
    <mergeCell ref="B22:D22"/>
    <mergeCell ref="F22:G22"/>
    <mergeCell ref="B23:D23"/>
    <mergeCell ref="F23:G23"/>
    <mergeCell ref="A24:H24"/>
    <mergeCell ref="B25:D25"/>
    <mergeCell ref="F25:G25"/>
    <mergeCell ref="H25:H26"/>
    <mergeCell ref="B26:D26"/>
    <mergeCell ref="F26:G26"/>
    <mergeCell ref="C31:H31"/>
    <mergeCell ref="B33:H33"/>
    <mergeCell ref="B32:H32"/>
    <mergeCell ref="A27:H27"/>
    <mergeCell ref="B28:H28"/>
    <mergeCell ref="C29:E29"/>
    <mergeCell ref="G29:H29"/>
    <mergeCell ref="C30:E30"/>
    <mergeCell ref="G30:H30"/>
  </mergeCells>
  <printOptions horizontalCentered="1" verticalCentered="1"/>
  <pageMargins left="0.5905511811023623" right="0.1968503937007874" top="0.3937007874015748" bottom="0.3937007874015748" header="0.5118110236220472" footer="0.5118110236220472"/>
  <pageSetup cellComments="asDisplayed" horizontalDpi="600" verticalDpi="600" orientation="portrait" paperSize="9" scale="87" r:id="rId4"/>
  <headerFooter alignWithMargins="0">
    <oddHeader>&amp;R
</oddHeader>
    <oddFooter>&amp;R
2024.04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K35"/>
  <sheetViews>
    <sheetView view="pageBreakPreview" zoomScale="110" zoomScaleNormal="110" zoomScaleSheetLayoutView="110" zoomScalePageLayoutView="0" workbookViewId="0" topLeftCell="A28">
      <selection activeCell="J41" sqref="J41"/>
    </sheetView>
  </sheetViews>
  <sheetFormatPr defaultColWidth="9.00390625" defaultRowHeight="13.5"/>
  <cols>
    <col min="1" max="1" width="1.4921875" style="1" customWidth="1"/>
    <col min="2" max="2" width="7.50390625" style="1" customWidth="1"/>
    <col min="3" max="3" width="8.125" style="1" customWidth="1"/>
    <col min="4" max="4" width="8.75390625" style="1" customWidth="1"/>
    <col min="5" max="5" width="16.25390625" style="1" customWidth="1"/>
    <col min="6" max="6" width="8.75390625" style="10" customWidth="1"/>
    <col min="7" max="7" width="4.375" style="10" customWidth="1"/>
    <col min="8" max="8" width="10.625" style="10" customWidth="1"/>
    <col min="9" max="9" width="13.75390625" style="10" customWidth="1"/>
    <col min="10" max="10" width="6.25390625" style="2" customWidth="1"/>
    <col min="11" max="11" width="11.875" style="1" customWidth="1"/>
    <col min="12" max="16384" width="9.00390625" style="1" customWidth="1"/>
  </cols>
  <sheetData>
    <row r="1" spans="1:11" s="35" customFormat="1" ht="22.5" customHeight="1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2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1" customFormat="1" ht="22.5" customHeight="1">
      <c r="A3" s="17"/>
      <c r="B3" s="82" t="s">
        <v>34</v>
      </c>
      <c r="C3" s="82"/>
      <c r="D3" s="82"/>
      <c r="E3" s="82"/>
      <c r="F3" s="82"/>
      <c r="G3" s="83"/>
      <c r="H3" s="34" t="s">
        <v>65</v>
      </c>
      <c r="I3" s="167"/>
      <c r="J3" s="167"/>
      <c r="K3" s="167"/>
    </row>
    <row r="4" spans="1:11" ht="22.5" customHeight="1">
      <c r="A4" s="18"/>
      <c r="B4" s="172" t="s">
        <v>76</v>
      </c>
      <c r="C4" s="172"/>
      <c r="D4" s="109" t="s">
        <v>103</v>
      </c>
      <c r="E4" s="109"/>
      <c r="F4" s="109"/>
      <c r="H4" s="76" t="s">
        <v>57</v>
      </c>
      <c r="I4" s="76"/>
      <c r="J4" s="76"/>
      <c r="K4" s="76"/>
    </row>
    <row r="5" spans="1:11" ht="22.5" customHeight="1">
      <c r="A5" s="18"/>
      <c r="B5" s="114"/>
      <c r="C5" s="114"/>
      <c r="D5" s="114"/>
      <c r="E5" s="114"/>
      <c r="F5" s="114"/>
      <c r="G5" s="166"/>
      <c r="H5" s="77"/>
      <c r="I5" s="77"/>
      <c r="J5" s="77"/>
      <c r="K5" s="77"/>
    </row>
    <row r="6" spans="1:11" ht="22.5" customHeight="1">
      <c r="A6" s="18"/>
      <c r="B6" s="114"/>
      <c r="C6" s="114"/>
      <c r="D6" s="114"/>
      <c r="E6" s="114"/>
      <c r="F6" s="114"/>
      <c r="G6" s="166"/>
      <c r="H6" s="84"/>
      <c r="I6" s="168"/>
      <c r="J6" s="168"/>
      <c r="K6" s="85"/>
    </row>
    <row r="7" spans="1:11" ht="22.5" customHeight="1">
      <c r="A7" s="4"/>
      <c r="B7" s="5" t="s">
        <v>66</v>
      </c>
      <c r="C7" s="33"/>
      <c r="D7" s="15"/>
      <c r="E7" s="170"/>
      <c r="F7" s="170"/>
      <c r="G7" s="171"/>
      <c r="H7" s="84"/>
      <c r="I7" s="168"/>
      <c r="J7" s="168"/>
      <c r="K7" s="85"/>
    </row>
    <row r="8" spans="1:11" ht="22.5" customHeight="1">
      <c r="A8" s="4"/>
      <c r="B8" s="161" t="s">
        <v>8</v>
      </c>
      <c r="C8" s="162"/>
      <c r="D8" s="162"/>
      <c r="E8" s="162"/>
      <c r="F8" s="162"/>
      <c r="H8" s="86"/>
      <c r="I8" s="173"/>
      <c r="J8" s="173"/>
      <c r="K8" s="87"/>
    </row>
    <row r="9" spans="1:11" ht="22.5" customHeight="1">
      <c r="A9" s="4"/>
      <c r="B9" s="161"/>
      <c r="C9" s="162"/>
      <c r="D9" s="162"/>
      <c r="E9" s="162"/>
      <c r="F9" s="162"/>
      <c r="H9" s="40" t="s">
        <v>67</v>
      </c>
      <c r="I9" s="159"/>
      <c r="J9" s="159"/>
      <c r="K9" s="159"/>
    </row>
    <row r="10" spans="1:11" ht="22.5" customHeight="1">
      <c r="A10" s="18"/>
      <c r="B10" s="163" t="s">
        <v>78</v>
      </c>
      <c r="C10" s="169"/>
      <c r="D10" s="169"/>
      <c r="E10" s="169"/>
      <c r="F10" s="169"/>
      <c r="H10" s="40" t="s">
        <v>79</v>
      </c>
      <c r="I10" s="159"/>
      <c r="J10" s="160"/>
      <c r="K10" s="160"/>
    </row>
    <row r="11" spans="1:11" ht="22.5" customHeight="1">
      <c r="A11" s="18"/>
      <c r="B11" s="161"/>
      <c r="C11" s="169"/>
      <c r="D11" s="169"/>
      <c r="E11" s="169"/>
      <c r="F11" s="169"/>
      <c r="H11" s="40" t="s">
        <v>11</v>
      </c>
      <c r="I11" s="159"/>
      <c r="J11" s="160"/>
      <c r="K11" s="160"/>
    </row>
    <row r="12" spans="1:11" ht="30" customHeight="1">
      <c r="A12" s="36"/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17" customFormat="1" ht="22.5" customHeight="1">
      <c r="A13" s="18"/>
      <c r="B13" s="31" t="s">
        <v>49</v>
      </c>
      <c r="C13" s="88" t="s">
        <v>50</v>
      </c>
      <c r="D13" s="88"/>
      <c r="E13" s="88"/>
      <c r="F13" s="31" t="s">
        <v>3</v>
      </c>
      <c r="G13" s="64" t="s">
        <v>4</v>
      </c>
      <c r="H13" s="31" t="s">
        <v>5</v>
      </c>
      <c r="I13" s="31" t="s">
        <v>6</v>
      </c>
      <c r="J13" s="31" t="s">
        <v>51</v>
      </c>
      <c r="K13" s="31" t="s">
        <v>52</v>
      </c>
    </row>
    <row r="14" spans="1:11" ht="22.5" customHeight="1">
      <c r="A14" s="19"/>
      <c r="B14" s="53"/>
      <c r="C14" s="149"/>
      <c r="D14" s="149"/>
      <c r="E14" s="149"/>
      <c r="F14" s="21"/>
      <c r="G14" s="58"/>
      <c r="H14" s="21"/>
      <c r="I14" s="21"/>
      <c r="J14" s="59"/>
      <c r="K14" s="62"/>
    </row>
    <row r="15" spans="1:11" ht="22.5" customHeight="1">
      <c r="A15" s="22"/>
      <c r="B15" s="53"/>
      <c r="C15" s="149"/>
      <c r="D15" s="149"/>
      <c r="E15" s="149"/>
      <c r="F15" s="30"/>
      <c r="G15" s="58"/>
      <c r="H15" s="21"/>
      <c r="I15" s="21"/>
      <c r="J15" s="59"/>
      <c r="K15" s="62"/>
    </row>
    <row r="16" spans="1:11" ht="22.5" customHeight="1">
      <c r="A16" s="22"/>
      <c r="B16" s="53"/>
      <c r="C16" s="149"/>
      <c r="D16" s="149"/>
      <c r="E16" s="149"/>
      <c r="F16" s="21"/>
      <c r="G16" s="58"/>
      <c r="H16" s="21"/>
      <c r="I16" s="21"/>
      <c r="J16" s="59"/>
      <c r="K16" s="62"/>
    </row>
    <row r="17" spans="1:11" ht="22.5" customHeight="1">
      <c r="A17" s="23"/>
      <c r="B17" s="53"/>
      <c r="C17" s="149"/>
      <c r="D17" s="149"/>
      <c r="E17" s="149"/>
      <c r="F17" s="21"/>
      <c r="G17" s="58"/>
      <c r="H17" s="21"/>
      <c r="I17" s="21"/>
      <c r="J17" s="59"/>
      <c r="K17" s="62"/>
    </row>
    <row r="18" spans="1:11" ht="22.5" customHeight="1">
      <c r="A18" s="19"/>
      <c r="B18" s="53"/>
      <c r="C18" s="149"/>
      <c r="D18" s="149"/>
      <c r="E18" s="149"/>
      <c r="F18" s="21"/>
      <c r="G18" s="58"/>
      <c r="H18" s="21"/>
      <c r="I18" s="21"/>
      <c r="J18" s="59"/>
      <c r="K18" s="62"/>
    </row>
    <row r="19" spans="1:11" ht="22.5" customHeight="1">
      <c r="A19" s="22"/>
      <c r="B19" s="54"/>
      <c r="C19" s="164"/>
      <c r="D19" s="164"/>
      <c r="E19" s="164"/>
      <c r="F19" s="29"/>
      <c r="G19" s="60"/>
      <c r="H19" s="29"/>
      <c r="I19" s="21"/>
      <c r="J19" s="61"/>
      <c r="K19" s="63"/>
    </row>
    <row r="20" spans="1:11" ht="22.5" customHeight="1">
      <c r="A20" s="22"/>
      <c r="B20" s="53"/>
      <c r="C20" s="149"/>
      <c r="D20" s="149"/>
      <c r="E20" s="149"/>
      <c r="F20" s="21"/>
      <c r="G20" s="58"/>
      <c r="H20" s="21"/>
      <c r="I20" s="21"/>
      <c r="J20" s="59"/>
      <c r="K20" s="62"/>
    </row>
    <row r="21" spans="1:11" ht="22.5" customHeight="1">
      <c r="A21" s="23"/>
      <c r="B21" s="53"/>
      <c r="C21" s="149"/>
      <c r="D21" s="149"/>
      <c r="E21" s="149"/>
      <c r="F21" s="21"/>
      <c r="G21" s="58"/>
      <c r="H21" s="21"/>
      <c r="I21" s="21"/>
      <c r="J21" s="59"/>
      <c r="K21" s="62"/>
    </row>
    <row r="22" spans="1:11" ht="22.5" customHeight="1">
      <c r="A22" s="19"/>
      <c r="B22" s="53"/>
      <c r="C22" s="149"/>
      <c r="D22" s="149"/>
      <c r="E22" s="149"/>
      <c r="F22" s="21"/>
      <c r="G22" s="58"/>
      <c r="H22" s="21"/>
      <c r="I22" s="21"/>
      <c r="J22" s="59"/>
      <c r="K22" s="62"/>
    </row>
    <row r="23" spans="1:11" ht="22.5" customHeight="1">
      <c r="A23" s="22"/>
      <c r="B23" s="53"/>
      <c r="C23" s="149"/>
      <c r="D23" s="149"/>
      <c r="E23" s="149"/>
      <c r="F23" s="21"/>
      <c r="G23" s="58"/>
      <c r="H23" s="21"/>
      <c r="I23" s="21"/>
      <c r="J23" s="59"/>
      <c r="K23" s="62"/>
    </row>
    <row r="24" spans="1:11" ht="1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ht="26.25" customHeight="1">
      <c r="A25" s="45"/>
      <c r="B25" s="143" t="s">
        <v>95</v>
      </c>
      <c r="C25" s="144"/>
      <c r="D25" s="144"/>
      <c r="E25" s="144"/>
      <c r="F25" s="145"/>
      <c r="G25" s="151" t="s">
        <v>93</v>
      </c>
      <c r="H25" s="151"/>
      <c r="I25" s="151"/>
      <c r="J25" s="151" t="s">
        <v>94</v>
      </c>
      <c r="K25" s="151"/>
    </row>
    <row r="26" spans="1:11" ht="26.25" customHeight="1">
      <c r="A26" s="3"/>
      <c r="B26" s="152" t="s">
        <v>98</v>
      </c>
      <c r="C26" s="153"/>
      <c r="D26" s="153"/>
      <c r="E26" s="153"/>
      <c r="F26" s="154"/>
      <c r="G26" s="142"/>
      <c r="H26" s="142"/>
      <c r="I26" s="142"/>
      <c r="J26" s="142"/>
      <c r="K26" s="142"/>
    </row>
    <row r="27" spans="1:11" ht="26.25" customHeight="1">
      <c r="A27" s="3"/>
      <c r="B27" s="152" t="s">
        <v>81</v>
      </c>
      <c r="C27" s="153"/>
      <c r="D27" s="153"/>
      <c r="E27" s="153"/>
      <c r="F27" s="154"/>
      <c r="G27" s="142">
        <f>SUM(I14:I23)</f>
        <v>0</v>
      </c>
      <c r="H27" s="142"/>
      <c r="I27" s="142"/>
      <c r="J27" s="142">
        <f>G27*10%</f>
        <v>0</v>
      </c>
      <c r="K27" s="142"/>
    </row>
    <row r="28" spans="1:11" ht="26.25" customHeight="1">
      <c r="A28" s="3"/>
      <c r="B28" s="143" t="s">
        <v>54</v>
      </c>
      <c r="C28" s="144"/>
      <c r="D28" s="144"/>
      <c r="E28" s="144"/>
      <c r="F28" s="145"/>
      <c r="G28" s="146">
        <f>SUM(G26:K27)</f>
        <v>0</v>
      </c>
      <c r="H28" s="147"/>
      <c r="I28" s="147"/>
      <c r="J28" s="147"/>
      <c r="K28" s="148"/>
    </row>
    <row r="29" spans="1:11" ht="30" customHeight="1">
      <c r="A29" s="110" t="s">
        <v>104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0" ht="18.75" customHeight="1">
      <c r="A30" s="18"/>
      <c r="B30" s="65" t="s">
        <v>80</v>
      </c>
      <c r="C30" s="66"/>
      <c r="D30" s="66"/>
      <c r="E30" s="66"/>
      <c r="F30" s="66"/>
      <c r="G30" s="66"/>
      <c r="H30" s="66"/>
      <c r="I30" s="66"/>
      <c r="J30" s="67"/>
    </row>
    <row r="31" spans="2:10" s="35" customFormat="1" ht="18.75" customHeight="1">
      <c r="B31" s="39" t="s">
        <v>69</v>
      </c>
      <c r="C31" s="68"/>
      <c r="D31" s="68"/>
      <c r="E31" s="68"/>
      <c r="F31" s="39" t="s">
        <v>72</v>
      </c>
      <c r="G31" s="72"/>
      <c r="H31" s="155"/>
      <c r="I31" s="155"/>
      <c r="J31" s="73"/>
    </row>
    <row r="32" spans="2:10" s="35" customFormat="1" ht="18.75" customHeight="1">
      <c r="B32" s="39" t="s">
        <v>70</v>
      </c>
      <c r="C32" s="69"/>
      <c r="D32" s="69"/>
      <c r="E32" s="69"/>
      <c r="F32" s="39" t="s">
        <v>74</v>
      </c>
      <c r="G32" s="156"/>
      <c r="H32" s="155"/>
      <c r="I32" s="155"/>
      <c r="J32" s="73"/>
    </row>
    <row r="33" spans="2:10" s="35" customFormat="1" ht="18.75" customHeight="1">
      <c r="B33" s="39" t="s">
        <v>71</v>
      </c>
      <c r="C33" s="69"/>
      <c r="D33" s="69"/>
      <c r="E33" s="69"/>
      <c r="F33" s="69"/>
      <c r="G33" s="69"/>
      <c r="H33" s="69"/>
      <c r="I33" s="69"/>
      <c r="J33" s="69"/>
    </row>
    <row r="34" spans="1:11" ht="30" customHeight="1">
      <c r="A34" s="14"/>
      <c r="B34" s="157" t="s">
        <v>64</v>
      </c>
      <c r="C34" s="157"/>
      <c r="D34" s="157"/>
      <c r="E34" s="157"/>
      <c r="F34" s="157"/>
      <c r="G34" s="157"/>
      <c r="H34" s="157"/>
      <c r="I34" s="157"/>
      <c r="J34" s="157"/>
      <c r="K34" s="157"/>
    </row>
    <row r="35" spans="1:11" ht="63" customHeight="1">
      <c r="A35" s="14"/>
      <c r="B35" s="14"/>
      <c r="C35" s="110"/>
      <c r="D35" s="110"/>
      <c r="E35" s="110"/>
      <c r="F35" s="110"/>
      <c r="G35" s="110"/>
      <c r="H35" s="110"/>
      <c r="I35" s="110"/>
      <c r="J35" s="110"/>
      <c r="K35" s="110"/>
    </row>
  </sheetData>
  <sheetProtection formatCells="0" formatColumns="0" formatRows="0" insertColumns="0" insertRows="0" deleteColumns="0" deleteRows="0" selectLockedCells="1"/>
  <mergeCells count="54">
    <mergeCell ref="C10:F11"/>
    <mergeCell ref="E7:G7"/>
    <mergeCell ref="D4:F4"/>
    <mergeCell ref="B4:C4"/>
    <mergeCell ref="H7:K7"/>
    <mergeCell ref="H8:K8"/>
    <mergeCell ref="I9:K9"/>
    <mergeCell ref="I10:K10"/>
    <mergeCell ref="A1:K1"/>
    <mergeCell ref="A2:K2"/>
    <mergeCell ref="B5:G5"/>
    <mergeCell ref="B6:G6"/>
    <mergeCell ref="B3:G3"/>
    <mergeCell ref="I3:K3"/>
    <mergeCell ref="H6:K6"/>
    <mergeCell ref="H4:K4"/>
    <mergeCell ref="H5:K5"/>
    <mergeCell ref="B34:K34"/>
    <mergeCell ref="B12:K12"/>
    <mergeCell ref="I11:K11"/>
    <mergeCell ref="B8:B9"/>
    <mergeCell ref="C8:F9"/>
    <mergeCell ref="B10:B11"/>
    <mergeCell ref="C31:E31"/>
    <mergeCell ref="C19:E19"/>
    <mergeCell ref="C20:E20"/>
    <mergeCell ref="C21:E21"/>
    <mergeCell ref="C32:E32"/>
    <mergeCell ref="A29:K29"/>
    <mergeCell ref="B28:F28"/>
    <mergeCell ref="B27:F27"/>
    <mergeCell ref="B26:F26"/>
    <mergeCell ref="C35:K35"/>
    <mergeCell ref="C33:J33"/>
    <mergeCell ref="B30:J30"/>
    <mergeCell ref="G31:J31"/>
    <mergeCell ref="G32:J32"/>
    <mergeCell ref="C13:E13"/>
    <mergeCell ref="C14:E14"/>
    <mergeCell ref="C15:E15"/>
    <mergeCell ref="C16:E16"/>
    <mergeCell ref="C17:E17"/>
    <mergeCell ref="C22:E22"/>
    <mergeCell ref="C18:E18"/>
    <mergeCell ref="J27:K27"/>
    <mergeCell ref="B25:F25"/>
    <mergeCell ref="G28:K28"/>
    <mergeCell ref="C23:E23"/>
    <mergeCell ref="A24:K24"/>
    <mergeCell ref="J25:K25"/>
    <mergeCell ref="J26:K26"/>
    <mergeCell ref="G25:I25"/>
    <mergeCell ref="G26:I26"/>
    <mergeCell ref="G27:I27"/>
  </mergeCells>
  <printOptions horizontalCentered="1" verticalCentered="1"/>
  <pageMargins left="0.5905511811023623" right="0.1968503937007874" top="0.3937007874015748" bottom="0.3937007874015748" header="0.5118110236220472" footer="0.5118110236220472"/>
  <pageSetup blackAndWhite="1" horizontalDpi="600" verticalDpi="600" orientation="portrait" paperSize="9" scale="87" r:id="rId2"/>
  <headerFooter alignWithMargins="0">
    <oddHeader>&amp;R
</oddHeader>
    <oddFooter>&amp;R
2024.04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110" zoomScaleNormal="110" zoomScaleSheetLayoutView="110" zoomScalePageLayoutView="0" workbookViewId="0" topLeftCell="A22">
      <selection activeCell="H48" sqref="H48"/>
    </sheetView>
  </sheetViews>
  <sheetFormatPr defaultColWidth="9.00390625" defaultRowHeight="13.5"/>
  <cols>
    <col min="1" max="1" width="1.4921875" style="1" customWidth="1"/>
    <col min="2" max="2" width="7.50390625" style="1" customWidth="1"/>
    <col min="3" max="3" width="8.125" style="1" customWidth="1"/>
    <col min="4" max="4" width="8.75390625" style="1" customWidth="1"/>
    <col min="5" max="5" width="16.25390625" style="1" customWidth="1"/>
    <col min="6" max="6" width="8.75390625" style="10" customWidth="1"/>
    <col min="7" max="7" width="4.375" style="10" customWidth="1"/>
    <col min="8" max="8" width="10.625" style="10" customWidth="1"/>
    <col min="9" max="9" width="13.75390625" style="10" customWidth="1"/>
    <col min="10" max="10" width="6.25390625" style="2" customWidth="1"/>
    <col min="11" max="11" width="11.875" style="1" customWidth="1"/>
    <col min="12" max="16384" width="9.00390625" style="1" customWidth="1"/>
  </cols>
  <sheetData>
    <row r="1" spans="1:11" s="35" customFormat="1" ht="22.5" customHeight="1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2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1" customFormat="1" ht="22.5" customHeight="1">
      <c r="A3" s="17"/>
      <c r="B3" s="82" t="s">
        <v>34</v>
      </c>
      <c r="C3" s="82"/>
      <c r="D3" s="82"/>
      <c r="E3" s="82"/>
      <c r="F3" s="82"/>
      <c r="G3" s="83"/>
      <c r="H3" s="34" t="s">
        <v>65</v>
      </c>
      <c r="I3" s="185">
        <v>45230</v>
      </c>
      <c r="J3" s="185"/>
      <c r="K3" s="185"/>
    </row>
    <row r="4" spans="1:11" ht="22.5" customHeight="1">
      <c r="A4" s="18"/>
      <c r="B4" s="172" t="s">
        <v>76</v>
      </c>
      <c r="C4" s="172"/>
      <c r="D4" s="109" t="s">
        <v>68</v>
      </c>
      <c r="E4" s="109"/>
      <c r="F4" s="109"/>
      <c r="H4" s="76" t="s">
        <v>57</v>
      </c>
      <c r="I4" s="76"/>
      <c r="J4" s="76"/>
      <c r="K4" s="76"/>
    </row>
    <row r="5" spans="1:11" ht="22.5" customHeight="1">
      <c r="A5" s="18"/>
      <c r="B5" s="114"/>
      <c r="C5" s="114"/>
      <c r="D5" s="114"/>
      <c r="E5" s="114"/>
      <c r="F5" s="114"/>
      <c r="G5" s="166"/>
      <c r="H5" s="141" t="s">
        <v>91</v>
      </c>
      <c r="I5" s="141"/>
      <c r="J5" s="141"/>
      <c r="K5" s="141"/>
    </row>
    <row r="6" spans="1:11" ht="22.5" customHeight="1">
      <c r="A6" s="18"/>
      <c r="B6" s="114"/>
      <c r="C6" s="114"/>
      <c r="D6" s="114"/>
      <c r="E6" s="114"/>
      <c r="F6" s="114"/>
      <c r="G6" s="166"/>
      <c r="H6" s="84" t="s">
        <v>86</v>
      </c>
      <c r="I6" s="168"/>
      <c r="J6" s="168"/>
      <c r="K6" s="85"/>
    </row>
    <row r="7" spans="1:11" ht="22.5" customHeight="1">
      <c r="A7" s="4"/>
      <c r="B7" s="5" t="s">
        <v>66</v>
      </c>
      <c r="C7" s="33"/>
      <c r="D7" s="15"/>
      <c r="E7" s="170"/>
      <c r="F7" s="170"/>
      <c r="G7" s="171"/>
      <c r="H7" s="131" t="s">
        <v>87</v>
      </c>
      <c r="I7" s="184"/>
      <c r="J7" s="184"/>
      <c r="K7" s="132"/>
    </row>
    <row r="8" spans="1:11" ht="22.5" customHeight="1">
      <c r="A8" s="4"/>
      <c r="B8" s="161" t="s">
        <v>8</v>
      </c>
      <c r="C8" s="179" t="s">
        <v>41</v>
      </c>
      <c r="D8" s="179"/>
      <c r="E8" s="179"/>
      <c r="F8" s="179"/>
      <c r="H8" s="133" t="s">
        <v>88</v>
      </c>
      <c r="I8" s="180"/>
      <c r="J8" s="180"/>
      <c r="K8" s="134"/>
    </row>
    <row r="9" spans="1:11" ht="22.5" customHeight="1">
      <c r="A9" s="4"/>
      <c r="B9" s="161"/>
      <c r="C9" s="179"/>
      <c r="D9" s="179"/>
      <c r="E9" s="179"/>
      <c r="F9" s="179"/>
      <c r="H9" s="40" t="s">
        <v>67</v>
      </c>
      <c r="I9" s="181" t="s">
        <v>89</v>
      </c>
      <c r="J9" s="181"/>
      <c r="K9" s="181"/>
    </row>
    <row r="10" spans="1:11" ht="22.5" customHeight="1">
      <c r="A10" s="18"/>
      <c r="B10" s="163" t="s">
        <v>78</v>
      </c>
      <c r="C10" s="182" t="s">
        <v>42</v>
      </c>
      <c r="D10" s="182"/>
      <c r="E10" s="182"/>
      <c r="F10" s="182"/>
      <c r="H10" s="40" t="s">
        <v>79</v>
      </c>
      <c r="I10" s="181" t="s">
        <v>90</v>
      </c>
      <c r="J10" s="183"/>
      <c r="K10" s="183"/>
    </row>
    <row r="11" spans="1:11" ht="22.5" customHeight="1">
      <c r="A11" s="18"/>
      <c r="B11" s="161"/>
      <c r="C11" s="182"/>
      <c r="D11" s="182"/>
      <c r="E11" s="182"/>
      <c r="F11" s="182"/>
      <c r="H11" s="40" t="s">
        <v>11</v>
      </c>
      <c r="I11" s="181" t="s">
        <v>92</v>
      </c>
      <c r="J11" s="183"/>
      <c r="K11" s="183"/>
    </row>
    <row r="12" spans="1:11" ht="30" customHeight="1">
      <c r="A12" s="36"/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17" customFormat="1" ht="22.5" customHeight="1">
      <c r="A13" s="18"/>
      <c r="B13" s="32" t="s">
        <v>49</v>
      </c>
      <c r="C13" s="88" t="s">
        <v>50</v>
      </c>
      <c r="D13" s="88"/>
      <c r="E13" s="88"/>
      <c r="F13" s="32" t="s">
        <v>3</v>
      </c>
      <c r="G13" s="32" t="s">
        <v>4</v>
      </c>
      <c r="H13" s="32" t="s">
        <v>5</v>
      </c>
      <c r="I13" s="32" t="s">
        <v>6</v>
      </c>
      <c r="J13" s="32" t="s">
        <v>51</v>
      </c>
      <c r="K13" s="32" t="s">
        <v>52</v>
      </c>
    </row>
    <row r="14" spans="1:11" ht="22.5" customHeight="1">
      <c r="A14" s="19"/>
      <c r="B14" s="20">
        <v>45140</v>
      </c>
      <c r="C14" s="177" t="s">
        <v>59</v>
      </c>
      <c r="D14" s="177"/>
      <c r="E14" s="177"/>
      <c r="F14" s="21">
        <v>370</v>
      </c>
      <c r="G14" s="43" t="s">
        <v>60</v>
      </c>
      <c r="H14" s="21">
        <v>38</v>
      </c>
      <c r="I14" s="21">
        <f>F14*H14</f>
        <v>14060</v>
      </c>
      <c r="J14" s="41">
        <v>10</v>
      </c>
      <c r="K14" s="46"/>
    </row>
    <row r="15" spans="1:11" ht="22.5" customHeight="1">
      <c r="A15" s="22"/>
      <c r="B15" s="20">
        <v>45145</v>
      </c>
      <c r="C15" s="177" t="s">
        <v>61</v>
      </c>
      <c r="D15" s="177"/>
      <c r="E15" s="177"/>
      <c r="F15" s="30" t="s">
        <v>63</v>
      </c>
      <c r="G15" s="43" t="s">
        <v>62</v>
      </c>
      <c r="H15" s="21">
        <v>1000</v>
      </c>
      <c r="I15" s="21">
        <f>F15*H15</f>
        <v>10</v>
      </c>
      <c r="J15" s="41" t="s">
        <v>53</v>
      </c>
      <c r="K15" s="46"/>
    </row>
    <row r="16" spans="1:11" ht="22.5" customHeight="1">
      <c r="A16" s="22"/>
      <c r="B16" s="20"/>
      <c r="C16" s="177"/>
      <c r="D16" s="177"/>
      <c r="E16" s="177"/>
      <c r="F16" s="21"/>
      <c r="G16" s="43"/>
      <c r="H16" s="21"/>
      <c r="I16" s="21"/>
      <c r="J16" s="41"/>
      <c r="K16" s="46"/>
    </row>
    <row r="17" spans="1:11" ht="22.5" customHeight="1">
      <c r="A17" s="23"/>
      <c r="B17" s="20"/>
      <c r="C17" s="177"/>
      <c r="D17" s="177"/>
      <c r="E17" s="177"/>
      <c r="F17" s="21"/>
      <c r="G17" s="43"/>
      <c r="H17" s="21"/>
      <c r="I17" s="21"/>
      <c r="J17" s="41"/>
      <c r="K17" s="46"/>
    </row>
    <row r="18" spans="1:11" ht="22.5" customHeight="1">
      <c r="A18" s="19"/>
      <c r="B18" s="20"/>
      <c r="C18" s="177"/>
      <c r="D18" s="177"/>
      <c r="E18" s="177"/>
      <c r="F18" s="21"/>
      <c r="G18" s="43"/>
      <c r="H18" s="21"/>
      <c r="I18" s="21"/>
      <c r="J18" s="41"/>
      <c r="K18" s="46"/>
    </row>
    <row r="19" spans="1:11" ht="22.5" customHeight="1">
      <c r="A19" s="22"/>
      <c r="B19" s="28"/>
      <c r="C19" s="178"/>
      <c r="D19" s="178"/>
      <c r="E19" s="178"/>
      <c r="F19" s="29"/>
      <c r="G19" s="44"/>
      <c r="H19" s="29"/>
      <c r="I19" s="21"/>
      <c r="J19" s="42"/>
      <c r="K19" s="47"/>
    </row>
    <row r="20" spans="1:11" ht="22.5" customHeight="1">
      <c r="A20" s="22"/>
      <c r="B20" s="20"/>
      <c r="C20" s="177"/>
      <c r="D20" s="177"/>
      <c r="E20" s="177"/>
      <c r="F20" s="21"/>
      <c r="G20" s="43"/>
      <c r="H20" s="21"/>
      <c r="I20" s="21"/>
      <c r="J20" s="41"/>
      <c r="K20" s="46"/>
    </row>
    <row r="21" spans="1:11" ht="22.5" customHeight="1">
      <c r="A21" s="23"/>
      <c r="B21" s="20"/>
      <c r="C21" s="177"/>
      <c r="D21" s="177"/>
      <c r="E21" s="177"/>
      <c r="F21" s="21"/>
      <c r="G21" s="43"/>
      <c r="H21" s="21"/>
      <c r="I21" s="21"/>
      <c r="J21" s="41"/>
      <c r="K21" s="46"/>
    </row>
    <row r="22" spans="1:11" ht="22.5" customHeight="1">
      <c r="A22" s="19"/>
      <c r="B22" s="20"/>
      <c r="C22" s="177"/>
      <c r="D22" s="177"/>
      <c r="E22" s="177"/>
      <c r="F22" s="21"/>
      <c r="G22" s="43"/>
      <c r="H22" s="21"/>
      <c r="I22" s="21"/>
      <c r="J22" s="41"/>
      <c r="K22" s="46"/>
    </row>
    <row r="23" spans="1:11" ht="22.5" customHeight="1">
      <c r="A23" s="22"/>
      <c r="B23" s="20"/>
      <c r="C23" s="177"/>
      <c r="D23" s="177"/>
      <c r="E23" s="177"/>
      <c r="F23" s="21"/>
      <c r="G23" s="43"/>
      <c r="H23" s="21"/>
      <c r="I23" s="21"/>
      <c r="J23" s="41"/>
      <c r="K23" s="46"/>
    </row>
    <row r="24" spans="1:11" ht="1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ht="26.25" customHeight="1">
      <c r="A25" s="45"/>
      <c r="B25" s="143" t="s">
        <v>95</v>
      </c>
      <c r="C25" s="144"/>
      <c r="D25" s="144"/>
      <c r="E25" s="144"/>
      <c r="F25" s="145"/>
      <c r="G25" s="151" t="s">
        <v>93</v>
      </c>
      <c r="H25" s="151"/>
      <c r="I25" s="151"/>
      <c r="J25" s="151" t="s">
        <v>94</v>
      </c>
      <c r="K25" s="151"/>
    </row>
    <row r="26" spans="1:11" ht="26.25" customHeight="1">
      <c r="A26" s="3"/>
      <c r="B26" s="152" t="s">
        <v>100</v>
      </c>
      <c r="C26" s="153"/>
      <c r="D26" s="153"/>
      <c r="E26" s="153"/>
      <c r="F26" s="154"/>
      <c r="G26" s="142">
        <f>SUM(I15)</f>
        <v>10</v>
      </c>
      <c r="H26" s="142"/>
      <c r="I26" s="142"/>
      <c r="J26" s="142">
        <v>0</v>
      </c>
      <c r="K26" s="142"/>
    </row>
    <row r="27" spans="1:11" ht="26.25" customHeight="1">
      <c r="A27" s="3"/>
      <c r="B27" s="152" t="s">
        <v>81</v>
      </c>
      <c r="C27" s="153"/>
      <c r="D27" s="153"/>
      <c r="E27" s="153"/>
      <c r="F27" s="154"/>
      <c r="G27" s="142">
        <f>SUM(I14)</f>
        <v>14060</v>
      </c>
      <c r="H27" s="142"/>
      <c r="I27" s="142"/>
      <c r="J27" s="142">
        <f>G27*10%</f>
        <v>1406</v>
      </c>
      <c r="K27" s="142"/>
    </row>
    <row r="28" spans="1:11" ht="26.25" customHeight="1">
      <c r="A28" s="3"/>
      <c r="B28" s="143" t="s">
        <v>54</v>
      </c>
      <c r="C28" s="144"/>
      <c r="D28" s="144"/>
      <c r="E28" s="144"/>
      <c r="F28" s="145"/>
      <c r="G28" s="146">
        <f>SUM(G26:K27)</f>
        <v>15476</v>
      </c>
      <c r="H28" s="147"/>
      <c r="I28" s="147"/>
      <c r="J28" s="147"/>
      <c r="K28" s="148"/>
    </row>
    <row r="29" spans="1:11" ht="30" customHeight="1">
      <c r="A29" s="110" t="s">
        <v>105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0" ht="18.75" customHeight="1">
      <c r="A30" s="18"/>
      <c r="B30" s="65" t="s">
        <v>80</v>
      </c>
      <c r="C30" s="66"/>
      <c r="D30" s="66"/>
      <c r="E30" s="66"/>
      <c r="F30" s="66"/>
      <c r="G30" s="66"/>
      <c r="H30" s="66"/>
      <c r="I30" s="66"/>
      <c r="J30" s="67"/>
    </row>
    <row r="31" spans="2:10" s="35" customFormat="1" ht="18.75" customHeight="1">
      <c r="B31" s="39" t="s">
        <v>69</v>
      </c>
      <c r="C31" s="68" t="s">
        <v>82</v>
      </c>
      <c r="D31" s="68"/>
      <c r="E31" s="68"/>
      <c r="F31" s="39" t="s">
        <v>72</v>
      </c>
      <c r="G31" s="72" t="s">
        <v>83</v>
      </c>
      <c r="H31" s="155"/>
      <c r="I31" s="155"/>
      <c r="J31" s="73"/>
    </row>
    <row r="32" spans="2:10" s="35" customFormat="1" ht="18.75" customHeight="1">
      <c r="B32" s="39" t="s">
        <v>70</v>
      </c>
      <c r="C32" s="69" t="s">
        <v>73</v>
      </c>
      <c r="D32" s="69"/>
      <c r="E32" s="69"/>
      <c r="F32" s="39" t="s">
        <v>74</v>
      </c>
      <c r="G32" s="70" t="s">
        <v>84</v>
      </c>
      <c r="H32" s="175"/>
      <c r="I32" s="175"/>
      <c r="J32" s="176"/>
    </row>
    <row r="33" spans="2:10" s="35" customFormat="1" ht="18.75" customHeight="1">
      <c r="B33" s="39" t="s">
        <v>71</v>
      </c>
      <c r="C33" s="69" t="s">
        <v>85</v>
      </c>
      <c r="D33" s="69"/>
      <c r="E33" s="69"/>
      <c r="F33" s="69"/>
      <c r="G33" s="69"/>
      <c r="H33" s="69"/>
      <c r="I33" s="69"/>
      <c r="J33" s="69"/>
    </row>
    <row r="34" spans="1:11" ht="30" customHeight="1">
      <c r="A34" s="14"/>
      <c r="B34" s="157" t="s">
        <v>64</v>
      </c>
      <c r="C34" s="157"/>
      <c r="D34" s="157"/>
      <c r="E34" s="157"/>
      <c r="F34" s="157"/>
      <c r="G34" s="157"/>
      <c r="H34" s="157"/>
      <c r="I34" s="157"/>
      <c r="J34" s="157"/>
      <c r="K34" s="157"/>
    </row>
    <row r="35" spans="1:11" s="11" customFormat="1" ht="63" customHeight="1">
      <c r="A35" s="48"/>
      <c r="B35" s="48"/>
      <c r="C35" s="174"/>
      <c r="D35" s="174"/>
      <c r="E35" s="174"/>
      <c r="F35" s="174"/>
      <c r="G35" s="174"/>
      <c r="H35" s="174"/>
      <c r="I35" s="174"/>
      <c r="J35" s="174"/>
      <c r="K35" s="174"/>
    </row>
  </sheetData>
  <sheetProtection formatCells="0" formatColumns="0" formatRows="0" insertColumns="0" insertRows="0" deleteColumns="0" deleteRows="0" selectLockedCells="1"/>
  <mergeCells count="54">
    <mergeCell ref="A1:K1"/>
    <mergeCell ref="A2:K2"/>
    <mergeCell ref="B3:G3"/>
    <mergeCell ref="I3:K3"/>
    <mergeCell ref="B4:C4"/>
    <mergeCell ref="D4:F4"/>
    <mergeCell ref="H4:K4"/>
    <mergeCell ref="B5:G5"/>
    <mergeCell ref="H5:K5"/>
    <mergeCell ref="B6:G6"/>
    <mergeCell ref="H6:K6"/>
    <mergeCell ref="E7:G7"/>
    <mergeCell ref="H7:K7"/>
    <mergeCell ref="B8:B9"/>
    <mergeCell ref="C8:F9"/>
    <mergeCell ref="H8:K8"/>
    <mergeCell ref="I9:K9"/>
    <mergeCell ref="B10:B11"/>
    <mergeCell ref="C10:F11"/>
    <mergeCell ref="I10:K10"/>
    <mergeCell ref="I11:K11"/>
    <mergeCell ref="B12:K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24:K24"/>
    <mergeCell ref="B25:F25"/>
    <mergeCell ref="G25:I25"/>
    <mergeCell ref="J25:K25"/>
    <mergeCell ref="B26:F26"/>
    <mergeCell ref="G26:I26"/>
    <mergeCell ref="J26:K26"/>
    <mergeCell ref="B27:F27"/>
    <mergeCell ref="G27:I27"/>
    <mergeCell ref="J27:K27"/>
    <mergeCell ref="B28:F28"/>
    <mergeCell ref="G28:K28"/>
    <mergeCell ref="A29:K29"/>
    <mergeCell ref="B34:K34"/>
    <mergeCell ref="C35:K35"/>
    <mergeCell ref="B30:J30"/>
    <mergeCell ref="C31:E31"/>
    <mergeCell ref="G31:J31"/>
    <mergeCell ref="C32:E32"/>
    <mergeCell ref="G32:J32"/>
    <mergeCell ref="C33:J33"/>
  </mergeCells>
  <printOptions horizontalCentered="1" verticalCentered="1"/>
  <pageMargins left="0.5905511811023623" right="0.1968503937007874" top="0.3937007874015748" bottom="0.3937007874015748" header="0.5118110236220472" footer="0.5118110236220472"/>
  <pageSetup cellComments="asDisplayed" horizontalDpi="600" verticalDpi="600" orientation="portrait" paperSize="9" scale="87" r:id="rId4"/>
  <headerFooter alignWithMargins="0">
    <oddHeader>&amp;R
</oddHeader>
    <oddFooter>&amp;R
2024.04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晃陽建設株式会社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良太</dc:creator>
  <cp:keywords/>
  <dc:description/>
  <cp:lastModifiedBy>kao tutu</cp:lastModifiedBy>
  <cp:lastPrinted>2024-04-05T00:48:47Z</cp:lastPrinted>
  <dcterms:created xsi:type="dcterms:W3CDTF">2007-05-22T00:01:15Z</dcterms:created>
  <dcterms:modified xsi:type="dcterms:W3CDTF">2024-04-05T04:38:34Z</dcterms:modified>
  <cp:category/>
  <cp:version/>
  <cp:contentType/>
  <cp:contentStatus/>
</cp:coreProperties>
</file>